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/>
  <bookViews>
    <workbookView xWindow="5940" yWindow="-225" windowWidth="15780" windowHeight="10110"/>
  </bookViews>
  <sheets>
    <sheet name="кондитерская" sheetId="2" r:id="rId1"/>
    <sheet name="ХБ" sheetId="11" r:id="rId2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3" i="2" l="1"/>
  <c r="G52" i="2" l="1"/>
  <c r="G55" i="2" l="1"/>
  <c r="G48" i="2" l="1"/>
  <c r="G38" i="2" l="1"/>
  <c r="G36" i="2" l="1"/>
  <c r="G35" i="2"/>
  <c r="G34" i="2"/>
  <c r="G47" i="2" l="1"/>
  <c r="G33" i="2" l="1"/>
  <c r="G23" i="2" l="1"/>
  <c r="F8" i="2"/>
  <c r="F7" i="2"/>
  <c r="F9" i="2"/>
  <c r="G45" i="2"/>
  <c r="G44" i="2"/>
  <c r="G31" i="2"/>
  <c r="G32" i="2"/>
  <c r="F5" i="2"/>
  <c r="F6" i="2"/>
  <c r="F4" i="2"/>
  <c r="G22" i="2"/>
  <c r="G29" i="2"/>
  <c r="G46" i="2" l="1"/>
  <c r="G63" i="2" l="1"/>
  <c r="G43" i="2" l="1"/>
  <c r="G40" i="2"/>
  <c r="G39" i="2"/>
  <c r="G58" i="2" l="1"/>
  <c r="G62" i="2" l="1"/>
  <c r="G61" i="2"/>
  <c r="G60" i="2"/>
  <c r="G59" i="2"/>
  <c r="G57" i="2"/>
  <c r="G37" i="2"/>
  <c r="G30" i="2"/>
  <c r="G28" i="2"/>
  <c r="G27" i="2"/>
  <c r="G26" i="2"/>
  <c r="G25" i="2"/>
  <c r="G24" i="2"/>
</calcChain>
</file>

<file path=xl/sharedStrings.xml><?xml version="1.0" encoding="utf-8"?>
<sst xmlns="http://schemas.openxmlformats.org/spreadsheetml/2006/main" count="425" uniqueCount="195">
  <si>
    <t>Наименование</t>
  </si>
  <si>
    <t>Печенье</t>
  </si>
  <si>
    <t>Баранки яичные</t>
  </si>
  <si>
    <t>Сушки ванильные</t>
  </si>
  <si>
    <t>Вес изделия, кг.</t>
  </si>
  <si>
    <t>ХЛЕБ</t>
  </si>
  <si>
    <t xml:space="preserve">Хлеб «Баварский» </t>
  </si>
  <si>
    <t>Хлеб «Мариинский»</t>
  </si>
  <si>
    <t xml:space="preserve">Хлеб «Тостовый» к завтраку </t>
  </si>
  <si>
    <t xml:space="preserve">Хлеб «Здоровье» I сорт </t>
  </si>
  <si>
    <t>БАТОНЫ И БУЛОЧНЫЕ ИЗДЕЛИЯ</t>
  </si>
  <si>
    <t xml:space="preserve">Батон с изюмом в/с </t>
  </si>
  <si>
    <t xml:space="preserve">Батон Особый в/с </t>
  </si>
  <si>
    <t xml:space="preserve">Витушка Сдобная в/с </t>
  </si>
  <si>
    <t xml:space="preserve">Крендель с маком в/с </t>
  </si>
  <si>
    <t xml:space="preserve">Плюшка Московская </t>
  </si>
  <si>
    <t xml:space="preserve">Рулетик с маком в/с </t>
  </si>
  <si>
    <t xml:space="preserve">Гребешок ягодный </t>
  </si>
  <si>
    <t xml:space="preserve">Круассан с вареным сгущ. молоком </t>
  </si>
  <si>
    <t xml:space="preserve">Хлебцы «Шотландские» </t>
  </si>
  <si>
    <t xml:space="preserve">Слойка «Забава» с яблочной начинкой </t>
  </si>
  <si>
    <t xml:space="preserve">Хлеб «Полоцкий» </t>
  </si>
  <si>
    <t xml:space="preserve">ПРЯНИКИ </t>
  </si>
  <si>
    <t>Сушки-баранки</t>
  </si>
  <si>
    <t>Отпускная цена за упаковку, руб.</t>
  </si>
  <si>
    <t>Баранки ванильные</t>
  </si>
  <si>
    <t xml:space="preserve">Баранки сахарные  с маком </t>
  </si>
  <si>
    <t>Срок хранения</t>
  </si>
  <si>
    <t>30 суток</t>
  </si>
  <si>
    <t xml:space="preserve">Сушки "Малютка" </t>
  </si>
  <si>
    <t>Сушки с маком</t>
  </si>
  <si>
    <t>Маффины- кексы - коржики</t>
  </si>
  <si>
    <t>Маффины "Лакомка" шоколадные</t>
  </si>
  <si>
    <t>Маффины "Лакомка" ванильные</t>
  </si>
  <si>
    <t>21 сутки</t>
  </si>
  <si>
    <t>45 суток</t>
  </si>
  <si>
    <t xml:space="preserve"> ООО "Хлебокомбинат "АБСОЛЮТ" </t>
  </si>
  <si>
    <t>Вид и вес упаковки</t>
  </si>
  <si>
    <t>"Северные" по ГОСТ</t>
  </si>
  <si>
    <t>"Комсомольские" по ГОСТ</t>
  </si>
  <si>
    <t>"Воронежские "по ГОСТ</t>
  </si>
  <si>
    <t>"Сахарные" по ГОСТ</t>
  </si>
  <si>
    <t>"Колечки медовые" песочное со вкусом меда</t>
  </si>
  <si>
    <t>СУХАРИ</t>
  </si>
  <si>
    <t>ТЕСТО</t>
  </si>
  <si>
    <t>Кол-во штук в лотке</t>
  </si>
  <si>
    <t>без уп-ки</t>
  </si>
  <si>
    <t>в уп-ке</t>
  </si>
  <si>
    <t>Цена за кг, руб.</t>
  </si>
  <si>
    <t>4,0 кг гофрокоробка</t>
  </si>
  <si>
    <t>7 суток</t>
  </si>
  <si>
    <t>1,0 кг коробка - "Телевизор"</t>
  </si>
  <si>
    <t>2,0 кг коробка -  "Телевизор"</t>
  </si>
  <si>
    <t>3,0 кг коробка - "Телевизор"</t>
  </si>
  <si>
    <t>Кекс "Йогуртовый"</t>
  </si>
  <si>
    <t>Печенье сдобное кокосовое "Сердечки" (сдобное с кокосом)</t>
  </si>
  <si>
    <t>"Банановое" (песочное с начинкой, кремфил "Банан")</t>
  </si>
  <si>
    <t>"Твист" (песочное с какао)</t>
  </si>
  <si>
    <t>"Атланта маковое" (хрустящее печенье с маком)</t>
  </si>
  <si>
    <t>"Атланта шоколад" (хрустящее печенье с какао)</t>
  </si>
  <si>
    <t>"Атланта фруктовое" (тонкое печенье с фруктовой начинкой)</t>
  </si>
  <si>
    <t>"Карусель" (со вкусом лимона)</t>
  </si>
  <si>
    <t>"Датское" (нежное рассыпчатое песочное печенье с какао)</t>
  </si>
  <si>
    <t>"Овсяное" с изюмом</t>
  </si>
  <si>
    <t>"Овсяное" с шоколадными каплями</t>
  </si>
  <si>
    <t>"Овсяное" (классическое по ГОСТу)</t>
  </si>
  <si>
    <t>"Колобок с вареной сгущенкой" (печенье  с начинкой  сгущеное молоко)</t>
  </si>
  <si>
    <t>2,0 кг коробка - "Телевизор"</t>
  </si>
  <si>
    <t>2,5 кг коробка - "Телевизор"</t>
  </si>
  <si>
    <t>60 суток</t>
  </si>
  <si>
    <t>"Подмосковные" по ГОСТ</t>
  </si>
  <si>
    <t>"Шоколадные" по ГОСТ</t>
  </si>
  <si>
    <t>"Клюквенные" по ГОСТ</t>
  </si>
  <si>
    <t>-</t>
  </si>
  <si>
    <t>4 мес.</t>
  </si>
  <si>
    <t>Булка Ярославская I сорт</t>
  </si>
  <si>
    <t xml:space="preserve"> Московский ржаной</t>
  </si>
  <si>
    <t>"Атланта" (cдобное печенье)</t>
  </si>
  <si>
    <t xml:space="preserve">"Атланта творожное" (печенье творожное с изюмом) </t>
  </si>
  <si>
    <t>"Греческое" (рассыпчатое печенье с семечками и овсяными хлопьями)</t>
  </si>
  <si>
    <t>24 ч при t=+5-0
72 ч при t=-5-0</t>
  </si>
  <si>
    <t>3,0 кг гофрокоробка</t>
  </si>
  <si>
    <t>1,4 кг коробка - "Телевизор"</t>
  </si>
  <si>
    <t xml:space="preserve">"Творожное с цукатами" </t>
  </si>
  <si>
    <t>Сушка новая</t>
  </si>
  <si>
    <t xml:space="preserve">Батон Нарезной в/с </t>
  </si>
  <si>
    <t>Булочка к чаю (с абрикосовой начинкой)</t>
  </si>
  <si>
    <t>ХЛЕБНЫЕ ИЗДЕЛИЯ</t>
  </si>
  <si>
    <t>Цена изделия без упаковки, руб.</t>
  </si>
  <si>
    <t>Цена изделия в упаковке, руб.</t>
  </si>
  <si>
    <t>Цена изделия в нарезке, руб.</t>
  </si>
  <si>
    <t xml:space="preserve">Хлеб Пшеничный I сорт </t>
  </si>
  <si>
    <t>24 часа</t>
  </si>
  <si>
    <t>72 часа</t>
  </si>
  <si>
    <t xml:space="preserve">Хлеб Дарницкий </t>
  </si>
  <si>
    <t>36 часов</t>
  </si>
  <si>
    <t>4 суток</t>
  </si>
  <si>
    <t xml:space="preserve">Хлеб Бородинский </t>
  </si>
  <si>
    <t xml:space="preserve">Хлеб «Абсолютик» </t>
  </si>
  <si>
    <t xml:space="preserve">Хлеб Подовый I сорт  </t>
  </si>
  <si>
    <t>3 суток</t>
  </si>
  <si>
    <t>Хлеб «Геркулес 8 злаков»</t>
  </si>
  <si>
    <t>Хлеб Столичный</t>
  </si>
  <si>
    <t>Хлеб Российский</t>
  </si>
  <si>
    <t xml:space="preserve">Хлеб «Белорусский» с клюквой </t>
  </si>
  <si>
    <t>16 часов</t>
  </si>
  <si>
    <t>2 суток</t>
  </si>
  <si>
    <t>Сухари-гренки ржаные</t>
  </si>
  <si>
    <t xml:space="preserve">Сухари панировочные </t>
  </si>
  <si>
    <t>Тесто дрож. сдобное в/с</t>
  </si>
  <si>
    <t>Тесто дрожжевое в/с</t>
  </si>
  <si>
    <t>Тесто слоеное дрожжевое в/с</t>
  </si>
  <si>
    <t>30 суток при t=-18</t>
  </si>
  <si>
    <t>ИЗДЕЛИЯ ИЗ СЛОЕННОГО ТЕСТА</t>
  </si>
  <si>
    <t>Слойка «Забава» с вишневой начинкой</t>
  </si>
  <si>
    <t>Сухари-гренки пшеничные в/с</t>
  </si>
  <si>
    <t>Маффины "Лакомка" шоколадные с творожной начинкой</t>
  </si>
  <si>
    <t xml:space="preserve">Кекс "Уфимский" </t>
  </si>
  <si>
    <t>Хлеб Дарницкий витамин /новинка/</t>
  </si>
  <si>
    <r>
      <t>Ф</t>
    </r>
    <r>
      <rPr>
        <sz val="13"/>
        <color theme="1"/>
        <rFont val="Calibri"/>
        <family val="2"/>
        <charset val="204"/>
        <scheme val="minor"/>
      </rPr>
      <t>акт. адрес:625014, г. Тюмень, 3 км. Старого Тобольского тракта, 4а Контактные телефоны:
8 (3452) 393-933 -  приёмная;   8 (3452) 393-500 - отдел реализации;    e-mail   absolut-hlebzakaz@mail.ru</t>
    </r>
  </si>
  <si>
    <t xml:space="preserve">Круассан с земляничной начинкой </t>
  </si>
  <si>
    <t>6 месяцев</t>
  </si>
  <si>
    <t xml:space="preserve">     ООО "Хлебокомбинат "АБСОЛЮТ" </t>
  </si>
  <si>
    <t xml:space="preserve">Маффины "Лакомка" с черничной начинкой </t>
  </si>
  <si>
    <t>Хлеб «Тостовый» к завтраку</t>
  </si>
  <si>
    <t xml:space="preserve">"Ромашки" (сдобное печенье) </t>
  </si>
  <si>
    <r>
      <t xml:space="preserve">Кекс "Столичный" (с изюмом) </t>
    </r>
    <r>
      <rPr>
        <i/>
        <sz val="10"/>
        <color rgb="FF000000"/>
        <rFont val="Arial"/>
        <family val="2"/>
        <charset val="204"/>
      </rPr>
      <t>цена за изделие весом 0,3 кг</t>
    </r>
  </si>
  <si>
    <t>Хлеб "Рябинушка" пшеничный витам. 1 сорт</t>
  </si>
  <si>
    <t>21 суток</t>
  </si>
  <si>
    <t>0,35 кг подложка</t>
  </si>
  <si>
    <t>Солнышко печенье сдобное</t>
  </si>
  <si>
    <t>Хлеб Дарницкий</t>
  </si>
  <si>
    <t>Факт. адрес:625014, г. Тюмень, 3 км. Старого Тобольского тракта, 4а Контактные телефоны:
8 (3452) 393-933 -  приёмная;   8 (3452) 393-934, 8 (3452) 393-888 , 393-400, с. 89821341777 -  диспетчерская служба;   e-mail   absolut-hlebzakaz@mail.ru</t>
  </si>
  <si>
    <t>3,5 кг коробка</t>
  </si>
  <si>
    <t>90 суток</t>
  </si>
  <si>
    <t>3,0 кг коробка</t>
  </si>
  <si>
    <t>Рогалик с вареной сгущенкой в/с /новинка/</t>
  </si>
  <si>
    <t>3,5 кг коробка - "Телевизор"</t>
  </si>
  <si>
    <t>Коврижка "Медовый аромат"</t>
  </si>
  <si>
    <t xml:space="preserve">"Коровка" с вареной сгущенкой </t>
  </si>
  <si>
    <t>Тесто слоенное пресное в/с</t>
  </si>
  <si>
    <t>"Сердечки" изделия слоенные изысканные</t>
  </si>
  <si>
    <t>Сахарное "Топтыжка" топленое молоко</t>
  </si>
  <si>
    <t xml:space="preserve">Сахарное "Топтыжка" к кофе </t>
  </si>
  <si>
    <t xml:space="preserve">Сахарное "Ажурное" сливочное </t>
  </si>
  <si>
    <t>Печенье сдобное творожное (с натуральным творогом) /новинка/</t>
  </si>
  <si>
    <t>Вафли венские с вареной сгущенкой /новинка/</t>
  </si>
  <si>
    <t>Квас сухой хлебный</t>
  </si>
  <si>
    <t xml:space="preserve">Слойка «Забава» с творожной начинкой </t>
  </si>
  <si>
    <t>Сырная палочка</t>
  </si>
  <si>
    <t xml:space="preserve">Круассан сшоколадной начинкой </t>
  </si>
  <si>
    <t xml:space="preserve">Хлеб "Волшебная рожь" тостовый </t>
  </si>
  <si>
    <t>Вафли венские с фруктовой начинкой /новинка/</t>
  </si>
  <si>
    <t>Вафли венские /новинка/</t>
  </si>
  <si>
    <t>1,8 кг коробка -"телевизор"</t>
  </si>
  <si>
    <t>Хлеб зерновой "Овсяная история" с пророщенной зерновой смесью</t>
  </si>
  <si>
    <t>Коржик молочный</t>
  </si>
  <si>
    <t>"Сердечки" с корицей изделия слоенные изысканные /новинка/</t>
  </si>
  <si>
    <t>0,5 кг/6 прозрачный пакет с клипсой</t>
  </si>
  <si>
    <t>0,4 кг/10 прозрачный пакет- подушка</t>
  </si>
  <si>
    <t>0,3 кг/9 коррекс</t>
  </si>
  <si>
    <t>0,25 кг/9 коррекс</t>
  </si>
  <si>
    <t>0,4 кг/10 коррекс</t>
  </si>
  <si>
    <t>0,35 кг/10 коррекс</t>
  </si>
  <si>
    <t>0,45 кг/10 коррекс</t>
  </si>
  <si>
    <t>0,3 кг/12 коррекс</t>
  </si>
  <si>
    <t>0,3 кг /18коррекс</t>
  </si>
  <si>
    <t>0,6 кг/12 коробка</t>
  </si>
  <si>
    <t>0,35/18 кг коррекс</t>
  </si>
  <si>
    <t>0,25 кг /18пакет</t>
  </si>
  <si>
    <t>0,08 кг в индивидуальной п/э</t>
  </si>
  <si>
    <t>0,35 кг в индивидуальной п/э</t>
  </si>
  <si>
    <t>0,3 кг в индивидуальной п/э</t>
  </si>
  <si>
    <t xml:space="preserve">0,4 кг/12 пакет п/э </t>
  </si>
  <si>
    <t xml:space="preserve">3,5 кг коробка </t>
  </si>
  <si>
    <t xml:space="preserve">0,4 кг/14 пакет п/э </t>
  </si>
  <si>
    <t xml:space="preserve">6,0 кг короб гофрокартон </t>
  </si>
  <si>
    <t xml:space="preserve">"Орешки" с вареной сгущенкой </t>
  </si>
  <si>
    <t>Полоски слоеные с изюмом /новинка/</t>
  </si>
  <si>
    <t>0,65/12 кг коробка</t>
  </si>
  <si>
    <t>0,55 /12 кг коробка</t>
  </si>
  <si>
    <t>Печенье сдобное "Лакомка" с абрикосовой начинкой /новинка/</t>
  </si>
  <si>
    <t>Печенье сдобное "Лакомка клюквенная" /новинка/</t>
  </si>
  <si>
    <t>Печенье сдобное "Лакомка варенка" /новинка/</t>
  </si>
  <si>
    <t>0,75/12 кг коробка</t>
  </si>
  <si>
    <t>0,65 /12 кг</t>
  </si>
  <si>
    <t>Сухари пшеничные сладкие в/с</t>
  </si>
  <si>
    <t>1/5 кг</t>
  </si>
  <si>
    <t>Печенье сдобное "Лакомка вишневая" /новинка/</t>
  </si>
  <si>
    <t>Ватрушка"Дельфийская" с натуральными ягодами /новинка/</t>
  </si>
  <si>
    <t>Сдоба Выборгская в/с сорт</t>
  </si>
  <si>
    <t>Хлеб  бездрожжевой  "Утренний" 0,45кг уп  /новинка/</t>
  </si>
  <si>
    <t>Хлебец  "Деревенский"  0,25кг уп</t>
  </si>
  <si>
    <t xml:space="preserve">Бон Багет  </t>
  </si>
  <si>
    <t>96 часов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</si>
</sst>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000000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3"/>
      <color rgb="FF000000"/>
      <name val="Calibri"/>
      <family val="2"/>
      <charset val="204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1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96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10" fillId="0" borderId="1" xfId="0" applyFon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7" borderId="0" xfId="0" applyFill="1"/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Fill="1" applyBorder="1" applyAlignment="1">
      <alignment horizontal="center" vertical="center"/>
    </xf>
    <xf numFmtId="2" fontId="0" fillId="8" borderId="1" xfId="0" applyNumberFormat="1" applyFill="1" applyBorder="1" applyAlignment="1">
      <alignment horizontal="center"/>
    </xf>
    <xf numFmtId="2" fontId="0" fillId="0" borderId="3" xfId="0" applyNumberFormat="1" applyFont="1" applyBorder="1" applyAlignment="1">
      <alignment horizontal="center" vertical="center"/>
    </xf>
    <xf numFmtId="164" fontId="0" fillId="8" borderId="1" xfId="0" applyNumberFormat="1" applyFill="1" applyBorder="1" applyAlignment="1">
      <alignment horizontal="center" vertical="center"/>
    </xf>
    <xf numFmtId="164" fontId="18" fillId="8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164" fontId="10" fillId="8" borderId="1" xfId="0" applyNumberFormat="1" applyFont="1" applyFill="1" applyBorder="1" applyAlignment="1">
      <alignment horizontal="center" vertical="center" wrapText="1"/>
    </xf>
    <xf numFmtId="2" fontId="0" fillId="8" borderId="1" xfId="0" applyNumberFormat="1" applyFill="1" applyBorder="1" applyAlignment="1">
      <alignment horizontal="center" vertical="center"/>
    </xf>
    <xf numFmtId="164" fontId="10" fillId="8" borderId="7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0" fillId="0" borderId="0" xfId="0" applyAlignment="1"/>
    <xf numFmtId="164" fontId="0" fillId="4" borderId="1" xfId="0" applyNumberForma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/>
    </xf>
    <xf numFmtId="2" fontId="10" fillId="8" borderId="1" xfId="0" applyNumberFormat="1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 wrapText="1"/>
    </xf>
    <xf numFmtId="0" fontId="0" fillId="10" borderId="0" xfId="0" applyFill="1"/>
    <xf numFmtId="0" fontId="0" fillId="0" borderId="1" xfId="0" applyBorder="1" applyAlignment="1">
      <alignment horizontal="center" vertical="center"/>
    </xf>
    <xf numFmtId="165" fontId="10" fillId="8" borderId="1" xfId="0" applyNumberFormat="1" applyFont="1" applyFill="1" applyBorder="1" applyAlignment="1">
      <alignment horizontal="center" vertical="center" wrapText="1"/>
    </xf>
    <xf numFmtId="2" fontId="10" fillId="8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164" fontId="0" fillId="8" borderId="3" xfId="0" applyNumberFormat="1" applyFont="1" applyFill="1" applyBorder="1" applyAlignment="1">
      <alignment horizontal="center" vertical="center"/>
    </xf>
    <xf numFmtId="164" fontId="0" fillId="8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164" fontId="0" fillId="4" borderId="7" xfId="0" applyNumberFormat="1" applyFill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64" fontId="12" fillId="4" borderId="1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8" borderId="2" xfId="0" applyNumberFormat="1" applyFill="1" applyBorder="1" applyAlignment="1">
      <alignment horizontal="center" vertical="center"/>
    </xf>
    <xf numFmtId="2" fontId="0" fillId="8" borderId="6" xfId="0" applyNumberFormat="1" applyFill="1" applyBorder="1" applyAlignment="1">
      <alignment horizontal="center" vertical="center"/>
    </xf>
    <xf numFmtId="2" fontId="0" fillId="8" borderId="3" xfId="0" applyNumberForma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center" wrapText="1"/>
    </xf>
    <xf numFmtId="0" fontId="25" fillId="8" borderId="7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1" xfId="0" applyFont="1" applyBorder="1" applyAlignment="1">
      <alignment vertical="center" wrapText="1"/>
    </xf>
    <xf numFmtId="0" fontId="0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2" fontId="10" fillId="8" borderId="7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top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164" fontId="0" fillId="4" borderId="2" xfId="0" applyNumberForma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8" borderId="5" xfId="0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center" vertical="center"/>
    </xf>
    <xf numFmtId="0" fontId="0" fillId="8" borderId="7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vertical="top" wrapText="1"/>
    </xf>
    <xf numFmtId="0" fontId="16" fillId="2" borderId="3" xfId="0" applyFont="1" applyFill="1" applyBorder="1" applyAlignment="1">
      <alignment vertical="top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top" wrapText="1"/>
    </xf>
    <xf numFmtId="0" fontId="16" fillId="2" borderId="3" xfId="0" applyFont="1" applyFill="1" applyBorder="1" applyAlignment="1">
      <alignment horizontal="left" vertical="top" wrapText="1"/>
    </xf>
    <xf numFmtId="0" fontId="25" fillId="0" borderId="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6" fillId="3" borderId="2" xfId="0" applyFont="1" applyFill="1" applyBorder="1" applyAlignment="1">
      <alignment horizontal="left" vertical="center" wrapText="1"/>
    </xf>
    <xf numFmtId="0" fontId="16" fillId="3" borderId="3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vertical="top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left" vertical="top" wrapText="1"/>
    </xf>
    <xf numFmtId="0" fontId="23" fillId="2" borderId="3" xfId="0" applyFont="1" applyFill="1" applyBorder="1" applyAlignment="1">
      <alignment horizontal="left" vertical="top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4" fontId="0" fillId="4" borderId="2" xfId="0" applyNumberFormat="1" applyFont="1" applyFill="1" applyBorder="1" applyAlignment="1">
      <alignment horizontal="center" vertical="center"/>
    </xf>
    <xf numFmtId="164" fontId="0" fillId="4" borderId="3" xfId="0" applyNumberFormat="1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2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8" borderId="2" xfId="0" applyNumberFormat="1" applyFill="1" applyBorder="1" applyAlignment="1">
      <alignment horizontal="center" vertical="center"/>
    </xf>
    <xf numFmtId="2" fontId="0" fillId="8" borderId="6" xfId="0" applyNumberFormat="1" applyFill="1" applyBorder="1" applyAlignment="1">
      <alignment horizontal="center" vertical="center"/>
    </xf>
    <xf numFmtId="2" fontId="0" fillId="8" borderId="3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</cellXfs>
  <cellStyles count="21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133350</xdr:rowOff>
    </xdr:from>
    <xdr:to>
      <xdr:col>1</xdr:col>
      <xdr:colOff>238125</xdr:colOff>
      <xdr:row>0</xdr:row>
      <xdr:rowOff>447675</xdr:rowOff>
    </xdr:to>
    <xdr:pic>
      <xdr:nvPicPr>
        <xdr:cNvPr id="3" name="Рисунок 2" descr="logotype_FATUM_HK (1)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33350"/>
          <a:ext cx="4857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91109</xdr:colOff>
      <xdr:row>0</xdr:row>
      <xdr:rowOff>7869</xdr:rowOff>
    </xdr:from>
    <xdr:ext cx="556591" cy="220732"/>
    <xdr:pic>
      <xdr:nvPicPr>
        <xdr:cNvPr id="2" name="Рисунок 1" descr="logotype_FATUM_HK (1)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09" y="7869"/>
          <a:ext cx="556591" cy="2207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abSelected="1" view="pageBreakPreview" topLeftCell="A10" zoomScaleSheetLayoutView="100" workbookViewId="0">
      <selection activeCell="H43" sqref="H43"/>
    </sheetView>
  </sheetViews>
  <sheetFormatPr defaultColWidth="8.85546875" defaultRowHeight="15" x14ac:dyDescent="0.25"/>
  <cols>
    <col min="1" max="1" width="4.85546875" style="10" customWidth="1"/>
    <col min="2" max="2" width="8.85546875" customWidth="1"/>
    <col min="3" max="3" width="46" customWidth="1"/>
    <col min="4" max="4" width="14.85546875" customWidth="1"/>
    <col min="5" max="5" width="18.28515625" customWidth="1"/>
    <col min="6" max="6" width="15.42578125" customWidth="1"/>
    <col min="7" max="7" width="12" customWidth="1"/>
    <col min="8" max="8" width="14.28515625" customWidth="1"/>
    <col min="9" max="9" width="8.85546875" customWidth="1"/>
  </cols>
  <sheetData>
    <row r="1" spans="1:9" ht="72.75" customHeight="1" x14ac:dyDescent="0.25">
      <c r="A1" s="156" t="s">
        <v>122</v>
      </c>
      <c r="B1" s="157"/>
      <c r="C1" s="157"/>
      <c r="D1" s="157"/>
      <c r="E1" s="158" t="s">
        <v>119</v>
      </c>
      <c r="F1" s="158"/>
      <c r="G1" s="158"/>
      <c r="H1" s="158"/>
      <c r="I1" s="159"/>
    </row>
    <row r="2" spans="1:9" ht="27.75" customHeight="1" x14ac:dyDescent="0.25">
      <c r="A2" s="160" t="s">
        <v>0</v>
      </c>
      <c r="B2" s="161"/>
      <c r="C2" s="162"/>
      <c r="D2" s="163" t="s">
        <v>37</v>
      </c>
      <c r="E2" s="164"/>
      <c r="F2" s="165" t="s">
        <v>24</v>
      </c>
      <c r="G2" s="166"/>
      <c r="H2" s="13" t="s">
        <v>27</v>
      </c>
      <c r="I2" s="11" t="s">
        <v>48</v>
      </c>
    </row>
    <row r="3" spans="1:9" ht="12" customHeight="1" x14ac:dyDescent="0.25">
      <c r="A3" s="167" t="s">
        <v>23</v>
      </c>
      <c r="B3" s="167"/>
      <c r="C3" s="167"/>
      <c r="D3" s="167"/>
      <c r="E3" s="167"/>
      <c r="F3" s="167"/>
      <c r="G3" s="167"/>
      <c r="H3" s="168"/>
      <c r="I3" s="169"/>
    </row>
    <row r="4" spans="1:9" ht="14.25" customHeight="1" x14ac:dyDescent="0.25">
      <c r="A4" s="15">
        <v>1</v>
      </c>
      <c r="B4" s="90" t="s">
        <v>25</v>
      </c>
      <c r="C4" s="90"/>
      <c r="D4" s="144" t="s">
        <v>81</v>
      </c>
      <c r="E4" s="170" t="s">
        <v>158</v>
      </c>
      <c r="F4" s="64">
        <f>SUM(I4*3)</f>
        <v>207</v>
      </c>
      <c r="G4" s="64">
        <v>37</v>
      </c>
      <c r="H4" s="171" t="s">
        <v>28</v>
      </c>
      <c r="I4" s="1">
        <v>69</v>
      </c>
    </row>
    <row r="5" spans="1:9" ht="12.75" customHeight="1" x14ac:dyDescent="0.25">
      <c r="A5" s="15">
        <v>2</v>
      </c>
      <c r="B5" s="90" t="s">
        <v>2</v>
      </c>
      <c r="C5" s="90"/>
      <c r="D5" s="145"/>
      <c r="E5" s="170"/>
      <c r="F5" s="64">
        <f t="shared" ref="F5:F6" si="0">SUM(I5*3)</f>
        <v>210</v>
      </c>
      <c r="G5" s="64">
        <v>38</v>
      </c>
      <c r="H5" s="171"/>
      <c r="I5" s="1">
        <v>70</v>
      </c>
    </row>
    <row r="6" spans="1:9" ht="14.25" customHeight="1" x14ac:dyDescent="0.25">
      <c r="A6" s="15">
        <v>3</v>
      </c>
      <c r="B6" s="90" t="s">
        <v>26</v>
      </c>
      <c r="C6" s="90"/>
      <c r="D6" s="146"/>
      <c r="E6" s="170"/>
      <c r="F6" s="64">
        <f t="shared" si="0"/>
        <v>210</v>
      </c>
      <c r="G6" s="64">
        <v>38</v>
      </c>
      <c r="H6" s="171"/>
      <c r="I6" s="1">
        <v>70</v>
      </c>
    </row>
    <row r="7" spans="1:9" ht="15" customHeight="1" x14ac:dyDescent="0.25">
      <c r="A7" s="15">
        <v>4</v>
      </c>
      <c r="B7" s="90" t="s">
        <v>29</v>
      </c>
      <c r="C7" s="90"/>
      <c r="D7" s="144" t="s">
        <v>49</v>
      </c>
      <c r="E7" s="137" t="s">
        <v>159</v>
      </c>
      <c r="F7" s="33">
        <f>SUM(I7*4)</f>
        <v>280</v>
      </c>
      <c r="G7" s="33">
        <v>37</v>
      </c>
      <c r="H7" s="119" t="s">
        <v>35</v>
      </c>
      <c r="I7" s="1">
        <v>70</v>
      </c>
    </row>
    <row r="8" spans="1:9" ht="12.75" customHeight="1" x14ac:dyDescent="0.25">
      <c r="A8" s="15">
        <v>5</v>
      </c>
      <c r="B8" s="90" t="s">
        <v>3</v>
      </c>
      <c r="C8" s="90"/>
      <c r="D8" s="145"/>
      <c r="E8" s="138"/>
      <c r="F8" s="33">
        <f>SUM(I8*4)</f>
        <v>268</v>
      </c>
      <c r="G8" s="33">
        <v>33</v>
      </c>
      <c r="H8" s="120"/>
      <c r="I8" s="1">
        <v>67</v>
      </c>
    </row>
    <row r="9" spans="1:9" ht="12.75" customHeight="1" x14ac:dyDescent="0.25">
      <c r="A9" s="15">
        <v>6</v>
      </c>
      <c r="B9" s="113" t="s">
        <v>84</v>
      </c>
      <c r="C9" s="114"/>
      <c r="D9" s="146"/>
      <c r="E9" s="138"/>
      <c r="F9" s="33">
        <f>SUM(I9*4)</f>
        <v>270</v>
      </c>
      <c r="G9" s="33">
        <v>35</v>
      </c>
      <c r="H9" s="120"/>
      <c r="I9" s="1">
        <v>67.5</v>
      </c>
    </row>
    <row r="10" spans="1:9" ht="12.75" customHeight="1" x14ac:dyDescent="0.25">
      <c r="A10" s="15">
        <v>7</v>
      </c>
      <c r="B10" s="90" t="s">
        <v>30</v>
      </c>
      <c r="C10" s="90"/>
      <c r="D10" s="55" t="s">
        <v>73</v>
      </c>
      <c r="E10" s="139"/>
      <c r="F10" s="56" t="s">
        <v>73</v>
      </c>
      <c r="G10" s="33">
        <v>35</v>
      </c>
      <c r="H10" s="121"/>
      <c r="I10" s="57" t="s">
        <v>73</v>
      </c>
    </row>
    <row r="11" spans="1:9" s="9" customFormat="1" ht="13.5" customHeight="1" x14ac:dyDescent="0.25">
      <c r="A11" s="83"/>
      <c r="B11" s="122" t="s">
        <v>31</v>
      </c>
      <c r="C11" s="123"/>
      <c r="D11" s="123"/>
      <c r="E11" s="123"/>
      <c r="F11" s="123"/>
      <c r="G11" s="123"/>
      <c r="H11" s="123"/>
      <c r="I11" s="123"/>
    </row>
    <row r="12" spans="1:9" ht="13.5" customHeight="1" x14ac:dyDescent="0.25">
      <c r="A12" s="15">
        <v>8</v>
      </c>
      <c r="B12" s="90" t="s">
        <v>156</v>
      </c>
      <c r="C12" s="90"/>
      <c r="D12" s="151" t="s">
        <v>170</v>
      </c>
      <c r="E12" s="152"/>
      <c r="F12" s="147">
        <v>13</v>
      </c>
      <c r="G12" s="148"/>
      <c r="H12" s="14" t="s">
        <v>50</v>
      </c>
      <c r="I12" s="1" t="s">
        <v>73</v>
      </c>
    </row>
    <row r="13" spans="1:9" ht="15.75" customHeight="1" x14ac:dyDescent="0.25">
      <c r="A13" s="15">
        <v>9</v>
      </c>
      <c r="B13" s="90" t="s">
        <v>33</v>
      </c>
      <c r="C13" s="90"/>
      <c r="D13" s="155" t="s">
        <v>160</v>
      </c>
      <c r="E13" s="96" t="s">
        <v>51</v>
      </c>
      <c r="F13" s="53">
        <v>57</v>
      </c>
      <c r="G13" s="53">
        <v>165</v>
      </c>
      <c r="H13" s="119" t="s">
        <v>34</v>
      </c>
      <c r="I13" s="1">
        <v>165</v>
      </c>
    </row>
    <row r="14" spans="1:9" ht="13.5" customHeight="1" x14ac:dyDescent="0.25">
      <c r="A14" s="15">
        <v>10</v>
      </c>
      <c r="B14" s="90" t="s">
        <v>32</v>
      </c>
      <c r="C14" s="90"/>
      <c r="D14" s="155"/>
      <c r="E14" s="142"/>
      <c r="F14" s="53">
        <v>60</v>
      </c>
      <c r="G14" s="53">
        <v>175</v>
      </c>
      <c r="H14" s="120"/>
      <c r="I14" s="1">
        <v>175</v>
      </c>
    </row>
    <row r="15" spans="1:9" ht="14.25" customHeight="1" x14ac:dyDescent="0.25">
      <c r="A15" s="15">
        <v>11</v>
      </c>
      <c r="B15" s="98" t="s">
        <v>123</v>
      </c>
      <c r="C15" s="98"/>
      <c r="D15" s="52" t="s">
        <v>73</v>
      </c>
      <c r="E15" s="96" t="s">
        <v>82</v>
      </c>
      <c r="F15" s="53" t="s">
        <v>73</v>
      </c>
      <c r="G15" s="53">
        <v>252</v>
      </c>
      <c r="H15" s="120"/>
      <c r="I15" s="1">
        <v>180</v>
      </c>
    </row>
    <row r="16" spans="1:9" ht="15" customHeight="1" x14ac:dyDescent="0.25">
      <c r="A16" s="15">
        <v>12</v>
      </c>
      <c r="B16" s="98" t="s">
        <v>116</v>
      </c>
      <c r="C16" s="98"/>
      <c r="D16" s="52" t="s">
        <v>73</v>
      </c>
      <c r="E16" s="97"/>
      <c r="F16" s="53" t="s">
        <v>73</v>
      </c>
      <c r="G16" s="53">
        <v>259</v>
      </c>
      <c r="H16" s="120"/>
      <c r="I16" s="1">
        <v>185</v>
      </c>
    </row>
    <row r="17" spans="1:9" ht="16.5" customHeight="1" x14ac:dyDescent="0.25">
      <c r="A17" s="15">
        <v>13</v>
      </c>
      <c r="B17" s="90" t="s">
        <v>54</v>
      </c>
      <c r="C17" s="90"/>
      <c r="D17" s="78" t="s">
        <v>161</v>
      </c>
      <c r="E17" s="31" t="s">
        <v>51</v>
      </c>
      <c r="F17" s="53">
        <v>65</v>
      </c>
      <c r="G17" s="53">
        <v>220</v>
      </c>
      <c r="H17" s="121"/>
      <c r="I17" s="1">
        <v>220</v>
      </c>
    </row>
    <row r="18" spans="1:9" ht="15.75" customHeight="1" x14ac:dyDescent="0.25">
      <c r="A18" s="15">
        <v>14</v>
      </c>
      <c r="B18" s="90" t="s">
        <v>117</v>
      </c>
      <c r="C18" s="90"/>
      <c r="D18" s="151" t="s">
        <v>171</v>
      </c>
      <c r="E18" s="152"/>
      <c r="F18" s="102">
        <v>55</v>
      </c>
      <c r="G18" s="103"/>
      <c r="H18" s="26" t="s">
        <v>128</v>
      </c>
      <c r="I18" s="1" t="s">
        <v>73</v>
      </c>
    </row>
    <row r="19" spans="1:9" ht="15.75" customHeight="1" x14ac:dyDescent="0.25">
      <c r="A19" s="15">
        <v>15</v>
      </c>
      <c r="B19" s="98" t="s">
        <v>126</v>
      </c>
      <c r="C19" s="98"/>
      <c r="D19" s="151" t="s">
        <v>172</v>
      </c>
      <c r="E19" s="152"/>
      <c r="F19" s="102">
        <v>55</v>
      </c>
      <c r="G19" s="103"/>
      <c r="H19" s="26" t="s">
        <v>128</v>
      </c>
      <c r="I19" s="1" t="s">
        <v>73</v>
      </c>
    </row>
    <row r="20" spans="1:9" s="32" customFormat="1" ht="13.5" customHeight="1" x14ac:dyDescent="0.25">
      <c r="A20" s="15">
        <v>17</v>
      </c>
      <c r="B20" s="91" t="s">
        <v>138</v>
      </c>
      <c r="C20" s="92"/>
      <c r="D20" s="99" t="s">
        <v>129</v>
      </c>
      <c r="E20" s="100"/>
      <c r="F20" s="102">
        <v>62</v>
      </c>
      <c r="G20" s="103"/>
      <c r="H20" s="26" t="s">
        <v>28</v>
      </c>
      <c r="I20" s="1" t="s">
        <v>73</v>
      </c>
    </row>
    <row r="21" spans="1:9" ht="14.25" customHeight="1" x14ac:dyDescent="0.25">
      <c r="A21" s="101" t="s">
        <v>1</v>
      </c>
      <c r="B21" s="101"/>
      <c r="C21" s="101"/>
      <c r="D21" s="101"/>
      <c r="E21" s="101"/>
      <c r="F21" s="101"/>
      <c r="G21" s="101"/>
      <c r="H21" s="101"/>
      <c r="I21" s="9"/>
    </row>
    <row r="22" spans="1:9" ht="22.5" customHeight="1" x14ac:dyDescent="0.25">
      <c r="A22" s="15">
        <v>18</v>
      </c>
      <c r="B22" s="90" t="s">
        <v>56</v>
      </c>
      <c r="C22" s="90"/>
      <c r="D22" s="115" t="s">
        <v>162</v>
      </c>
      <c r="E22" s="66" t="s">
        <v>53</v>
      </c>
      <c r="F22" s="65">
        <v>60</v>
      </c>
      <c r="G22" s="1">
        <f>SUM(I22*3)</f>
        <v>380.1</v>
      </c>
      <c r="H22" s="51" t="s">
        <v>35</v>
      </c>
      <c r="I22" s="1">
        <v>126.7</v>
      </c>
    </row>
    <row r="23" spans="1:9" ht="17.100000000000001" customHeight="1" x14ac:dyDescent="0.25">
      <c r="A23" s="15">
        <v>19</v>
      </c>
      <c r="B23" s="129" t="s">
        <v>57</v>
      </c>
      <c r="C23" s="129"/>
      <c r="D23" s="116"/>
      <c r="E23" s="130" t="s">
        <v>52</v>
      </c>
      <c r="F23" s="8">
        <v>45</v>
      </c>
      <c r="G23" s="1">
        <f>SUM(I23*2)</f>
        <v>200</v>
      </c>
      <c r="H23" s="51" t="s">
        <v>69</v>
      </c>
      <c r="I23" s="1">
        <v>100</v>
      </c>
    </row>
    <row r="24" spans="1:9" ht="14.25" customHeight="1" x14ac:dyDescent="0.25">
      <c r="A24" s="15">
        <v>20</v>
      </c>
      <c r="B24" s="98" t="s">
        <v>55</v>
      </c>
      <c r="C24" s="98"/>
      <c r="D24" s="116"/>
      <c r="E24" s="131"/>
      <c r="F24" s="8">
        <v>80</v>
      </c>
      <c r="G24" s="1">
        <f t="shared" ref="G24:G28" si="1">I24*2</f>
        <v>350</v>
      </c>
      <c r="H24" s="51" t="s">
        <v>35</v>
      </c>
      <c r="I24" s="1">
        <v>175</v>
      </c>
    </row>
    <row r="25" spans="1:9" ht="24.75" customHeight="1" x14ac:dyDescent="0.25">
      <c r="A25" s="15">
        <v>21</v>
      </c>
      <c r="B25" s="135" t="s">
        <v>79</v>
      </c>
      <c r="C25" s="136"/>
      <c r="D25" s="117"/>
      <c r="E25" s="131"/>
      <c r="F25" s="8">
        <v>67</v>
      </c>
      <c r="G25" s="24">
        <f>I25*2</f>
        <v>288</v>
      </c>
      <c r="H25" s="51" t="s">
        <v>35</v>
      </c>
      <c r="I25" s="24">
        <v>144</v>
      </c>
    </row>
    <row r="26" spans="1:9" ht="14.25" customHeight="1" x14ac:dyDescent="0.25">
      <c r="A26" s="15">
        <v>22</v>
      </c>
      <c r="B26" s="129" t="s">
        <v>58</v>
      </c>
      <c r="C26" s="129"/>
      <c r="D26" s="61" t="s">
        <v>73</v>
      </c>
      <c r="E26" s="131"/>
      <c r="F26" s="8" t="s">
        <v>73</v>
      </c>
      <c r="G26" s="1">
        <f t="shared" si="1"/>
        <v>300</v>
      </c>
      <c r="H26" s="124" t="s">
        <v>28</v>
      </c>
      <c r="I26" s="1">
        <v>150</v>
      </c>
    </row>
    <row r="27" spans="1:9" ht="12.75" customHeight="1" x14ac:dyDescent="0.25">
      <c r="A27" s="15">
        <v>23</v>
      </c>
      <c r="B27" s="90" t="s">
        <v>59</v>
      </c>
      <c r="C27" s="90"/>
      <c r="D27" s="61" t="s">
        <v>73</v>
      </c>
      <c r="E27" s="131"/>
      <c r="F27" s="8" t="s">
        <v>73</v>
      </c>
      <c r="G27" s="1">
        <f t="shared" si="1"/>
        <v>280</v>
      </c>
      <c r="H27" s="125"/>
      <c r="I27" s="1">
        <v>140</v>
      </c>
    </row>
    <row r="28" spans="1:9" ht="13.5" customHeight="1" x14ac:dyDescent="0.25">
      <c r="A28" s="15">
        <v>24</v>
      </c>
      <c r="B28" s="110" t="s">
        <v>77</v>
      </c>
      <c r="C28" s="111"/>
      <c r="D28" s="61" t="s">
        <v>73</v>
      </c>
      <c r="E28" s="132"/>
      <c r="F28" s="8" t="s">
        <v>73</v>
      </c>
      <c r="G28" s="1">
        <f t="shared" si="1"/>
        <v>288</v>
      </c>
      <c r="H28" s="126"/>
      <c r="I28" s="50">
        <v>144</v>
      </c>
    </row>
    <row r="29" spans="1:9" ht="14.25" customHeight="1" x14ac:dyDescent="0.25">
      <c r="A29" s="15">
        <v>25</v>
      </c>
      <c r="B29" s="118" t="s">
        <v>78</v>
      </c>
      <c r="C29" s="118"/>
      <c r="D29" s="79" t="s">
        <v>163</v>
      </c>
      <c r="E29" s="133" t="s">
        <v>68</v>
      </c>
      <c r="F29" s="23">
        <v>60</v>
      </c>
      <c r="G29" s="17">
        <f>SUM(I29*2.5)</f>
        <v>360</v>
      </c>
      <c r="H29" s="19" t="s">
        <v>69</v>
      </c>
      <c r="I29" s="17">
        <v>144</v>
      </c>
    </row>
    <row r="30" spans="1:9" ht="24.75" customHeight="1" x14ac:dyDescent="0.25">
      <c r="A30" s="15">
        <v>26</v>
      </c>
      <c r="B30" s="118" t="s">
        <v>60</v>
      </c>
      <c r="C30" s="118"/>
      <c r="D30" s="15" t="s">
        <v>73</v>
      </c>
      <c r="E30" s="134"/>
      <c r="F30" s="23" t="s">
        <v>73</v>
      </c>
      <c r="G30" s="17">
        <f>I30*2.5</f>
        <v>348</v>
      </c>
      <c r="H30" s="15" t="s">
        <v>28</v>
      </c>
      <c r="I30" s="17">
        <v>139.19999999999999</v>
      </c>
    </row>
    <row r="31" spans="1:9" ht="15.75" customHeight="1" x14ac:dyDescent="0.25">
      <c r="A31" s="15">
        <v>27</v>
      </c>
      <c r="B31" s="118" t="s">
        <v>61</v>
      </c>
      <c r="C31" s="118"/>
      <c r="D31" s="20" t="s">
        <v>73</v>
      </c>
      <c r="E31" s="133" t="s">
        <v>68</v>
      </c>
      <c r="F31" s="23" t="s">
        <v>73</v>
      </c>
      <c r="G31" s="17">
        <f>SUM(I31*2.5)</f>
        <v>320</v>
      </c>
      <c r="H31" s="104" t="s">
        <v>69</v>
      </c>
      <c r="I31" s="17">
        <v>128</v>
      </c>
    </row>
    <row r="32" spans="1:9" ht="26.25" customHeight="1" x14ac:dyDescent="0.25">
      <c r="A32" s="15">
        <v>28</v>
      </c>
      <c r="B32" s="118" t="s">
        <v>62</v>
      </c>
      <c r="C32" s="118"/>
      <c r="D32" s="80" t="s">
        <v>162</v>
      </c>
      <c r="E32" s="134"/>
      <c r="F32" s="23">
        <v>58</v>
      </c>
      <c r="G32" s="17">
        <f>SUM(I32*2.5)</f>
        <v>300</v>
      </c>
      <c r="H32" s="105"/>
      <c r="I32" s="17">
        <v>120</v>
      </c>
    </row>
    <row r="33" spans="1:9" ht="23.25" customHeight="1" x14ac:dyDescent="0.25">
      <c r="A33" s="15">
        <v>29</v>
      </c>
      <c r="B33" s="112" t="s">
        <v>42</v>
      </c>
      <c r="C33" s="112"/>
      <c r="D33" s="62" t="s">
        <v>73</v>
      </c>
      <c r="E33" s="85" t="s">
        <v>52</v>
      </c>
      <c r="F33" s="16" t="s">
        <v>73</v>
      </c>
      <c r="G33" s="17">
        <f>SUM(I33*2)</f>
        <v>230</v>
      </c>
      <c r="H33" s="105"/>
      <c r="I33" s="17">
        <v>115</v>
      </c>
    </row>
    <row r="34" spans="1:9" ht="15" customHeight="1" x14ac:dyDescent="0.25">
      <c r="A34" s="15">
        <v>30</v>
      </c>
      <c r="B34" s="91" t="s">
        <v>63</v>
      </c>
      <c r="C34" s="92"/>
      <c r="D34" s="115" t="s">
        <v>173</v>
      </c>
      <c r="E34" s="115" t="s">
        <v>174</v>
      </c>
      <c r="F34" s="18">
        <v>46</v>
      </c>
      <c r="G34" s="17">
        <f>I34*3.5</f>
        <v>341.25</v>
      </c>
      <c r="H34" s="105"/>
      <c r="I34" s="17">
        <v>97.5</v>
      </c>
    </row>
    <row r="35" spans="1:9" ht="16.5" customHeight="1" x14ac:dyDescent="0.25">
      <c r="A35" s="15">
        <v>31</v>
      </c>
      <c r="B35" s="91" t="s">
        <v>64</v>
      </c>
      <c r="C35" s="92"/>
      <c r="D35" s="116"/>
      <c r="E35" s="116"/>
      <c r="F35" s="18">
        <v>44</v>
      </c>
      <c r="G35" s="17">
        <f>I35*3.5</f>
        <v>336</v>
      </c>
      <c r="H35" s="105"/>
      <c r="I35" s="17">
        <v>96</v>
      </c>
    </row>
    <row r="36" spans="1:9" ht="17.25" customHeight="1" x14ac:dyDescent="0.25">
      <c r="A36" s="15">
        <v>32</v>
      </c>
      <c r="B36" s="91" t="s">
        <v>65</v>
      </c>
      <c r="C36" s="92"/>
      <c r="D36" s="117"/>
      <c r="E36" s="117"/>
      <c r="F36" s="18">
        <v>41</v>
      </c>
      <c r="G36" s="17">
        <f>I36*3.5</f>
        <v>329</v>
      </c>
      <c r="H36" s="105"/>
      <c r="I36" s="17">
        <v>94</v>
      </c>
    </row>
    <row r="37" spans="1:9" s="41" customFormat="1" ht="27" customHeight="1" x14ac:dyDescent="0.25">
      <c r="A37" s="15">
        <v>33</v>
      </c>
      <c r="B37" s="91" t="s">
        <v>66</v>
      </c>
      <c r="C37" s="92"/>
      <c r="D37" s="79" t="s">
        <v>164</v>
      </c>
      <c r="E37" s="66" t="s">
        <v>68</v>
      </c>
      <c r="F37" s="18">
        <v>56</v>
      </c>
      <c r="G37" s="17">
        <f>I37*2.5</f>
        <v>270</v>
      </c>
      <c r="H37" s="106"/>
      <c r="I37" s="17">
        <v>108</v>
      </c>
    </row>
    <row r="38" spans="1:9" s="41" customFormat="1" ht="28.5" customHeight="1" x14ac:dyDescent="0.25">
      <c r="A38" s="15">
        <v>34</v>
      </c>
      <c r="B38" s="91" t="s">
        <v>145</v>
      </c>
      <c r="C38" s="92"/>
      <c r="D38" s="71" t="s">
        <v>73</v>
      </c>
      <c r="E38" s="115" t="s">
        <v>67</v>
      </c>
      <c r="F38" s="18" t="s">
        <v>73</v>
      </c>
      <c r="G38" s="17">
        <f>SUM(I38*2)</f>
        <v>370</v>
      </c>
      <c r="H38" s="107" t="s">
        <v>28</v>
      </c>
      <c r="I38" s="17">
        <v>185</v>
      </c>
    </row>
    <row r="39" spans="1:9" ht="16.5" customHeight="1" x14ac:dyDescent="0.25">
      <c r="A39" s="15">
        <v>35</v>
      </c>
      <c r="B39" s="113" t="s">
        <v>83</v>
      </c>
      <c r="C39" s="114"/>
      <c r="D39" s="60" t="s">
        <v>73</v>
      </c>
      <c r="E39" s="116"/>
      <c r="F39" s="25" t="s">
        <v>73</v>
      </c>
      <c r="G39" s="17">
        <f>I39*2</f>
        <v>266</v>
      </c>
      <c r="H39" s="108"/>
      <c r="I39" s="17">
        <v>133</v>
      </c>
    </row>
    <row r="40" spans="1:9" ht="17.25" customHeight="1" x14ac:dyDescent="0.25">
      <c r="A40" s="15">
        <v>36</v>
      </c>
      <c r="B40" s="127" t="s">
        <v>130</v>
      </c>
      <c r="C40" s="128"/>
      <c r="D40" s="46" t="s">
        <v>73</v>
      </c>
      <c r="E40" s="117"/>
      <c r="F40" s="47" t="s">
        <v>73</v>
      </c>
      <c r="G40" s="17">
        <f>I40*2</f>
        <v>268</v>
      </c>
      <c r="H40" s="109"/>
      <c r="I40" s="48">
        <v>134</v>
      </c>
    </row>
    <row r="41" spans="1:9" ht="13.5" customHeight="1" x14ac:dyDescent="0.25">
      <c r="A41" s="15">
        <v>37</v>
      </c>
      <c r="B41" s="91" t="s">
        <v>141</v>
      </c>
      <c r="C41" s="92"/>
      <c r="D41" s="153" t="s">
        <v>165</v>
      </c>
      <c r="E41" s="93" t="s">
        <v>73</v>
      </c>
      <c r="F41" s="17">
        <v>50</v>
      </c>
      <c r="G41" s="17" t="s">
        <v>73</v>
      </c>
      <c r="H41" s="104" t="s">
        <v>28</v>
      </c>
      <c r="I41" s="17" t="s">
        <v>73</v>
      </c>
    </row>
    <row r="42" spans="1:9" ht="28.5" customHeight="1" x14ac:dyDescent="0.25">
      <c r="A42" s="15">
        <v>38</v>
      </c>
      <c r="B42" s="91" t="s">
        <v>157</v>
      </c>
      <c r="C42" s="92"/>
      <c r="D42" s="154"/>
      <c r="E42" s="95"/>
      <c r="F42" s="17">
        <v>52</v>
      </c>
      <c r="G42" s="17" t="s">
        <v>73</v>
      </c>
      <c r="H42" s="106"/>
      <c r="I42" s="17" t="s">
        <v>73</v>
      </c>
    </row>
    <row r="43" spans="1:9" ht="16.5" customHeight="1" x14ac:dyDescent="0.25">
      <c r="A43" s="15">
        <v>39</v>
      </c>
      <c r="B43" s="91" t="s">
        <v>125</v>
      </c>
      <c r="C43" s="92"/>
      <c r="D43" s="81" t="s">
        <v>166</v>
      </c>
      <c r="E43" s="31" t="s">
        <v>67</v>
      </c>
      <c r="F43" s="17">
        <v>50</v>
      </c>
      <c r="G43" s="17">
        <f>I43*2</f>
        <v>280</v>
      </c>
      <c r="H43" s="60" t="s">
        <v>69</v>
      </c>
      <c r="I43" s="17">
        <v>140</v>
      </c>
    </row>
    <row r="44" spans="1:9" ht="15" customHeight="1" x14ac:dyDescent="0.25">
      <c r="A44" s="15">
        <v>40</v>
      </c>
      <c r="B44" s="91" t="s">
        <v>142</v>
      </c>
      <c r="C44" s="92"/>
      <c r="D44" s="31" t="s">
        <v>73</v>
      </c>
      <c r="E44" s="31" t="s">
        <v>133</v>
      </c>
      <c r="F44" s="17" t="s">
        <v>73</v>
      </c>
      <c r="G44" s="17">
        <f>SUM(I44*3.5)</f>
        <v>303.09999999999997</v>
      </c>
      <c r="H44" s="104" t="s">
        <v>134</v>
      </c>
      <c r="I44" s="17">
        <v>86.6</v>
      </c>
    </row>
    <row r="45" spans="1:9" ht="15" customHeight="1" x14ac:dyDescent="0.25">
      <c r="A45" s="15">
        <v>41</v>
      </c>
      <c r="B45" s="91" t="s">
        <v>143</v>
      </c>
      <c r="C45" s="92"/>
      <c r="D45" s="31" t="s">
        <v>73</v>
      </c>
      <c r="E45" s="93" t="s">
        <v>135</v>
      </c>
      <c r="F45" s="17" t="s">
        <v>73</v>
      </c>
      <c r="G45" s="17">
        <f>SUM(I45*3)</f>
        <v>260.10000000000002</v>
      </c>
      <c r="H45" s="105"/>
      <c r="I45" s="17">
        <v>86.7</v>
      </c>
    </row>
    <row r="46" spans="1:9" ht="15" customHeight="1" x14ac:dyDescent="0.25">
      <c r="A46" s="15">
        <v>42</v>
      </c>
      <c r="B46" s="140" t="s">
        <v>144</v>
      </c>
      <c r="C46" s="141"/>
      <c r="D46" s="31" t="s">
        <v>179</v>
      </c>
      <c r="E46" s="95"/>
      <c r="F46" s="17">
        <v>60</v>
      </c>
      <c r="G46" s="17">
        <f>SUM(I46*3)</f>
        <v>279.89999999999998</v>
      </c>
      <c r="H46" s="106"/>
      <c r="I46" s="17">
        <v>93.3</v>
      </c>
    </row>
    <row r="47" spans="1:9" ht="18" customHeight="1" x14ac:dyDescent="0.25">
      <c r="A47" s="15">
        <v>43</v>
      </c>
      <c r="B47" s="140" t="s">
        <v>177</v>
      </c>
      <c r="C47" s="141"/>
      <c r="D47" s="31" t="s">
        <v>167</v>
      </c>
      <c r="E47" s="31" t="s">
        <v>137</v>
      </c>
      <c r="F47" s="17">
        <v>75</v>
      </c>
      <c r="G47" s="17">
        <f>SUM(I47*3.5)</f>
        <v>420</v>
      </c>
      <c r="H47" s="104" t="s">
        <v>69</v>
      </c>
      <c r="I47" s="17">
        <v>120</v>
      </c>
    </row>
    <row r="48" spans="1:9" ht="18" customHeight="1" x14ac:dyDescent="0.25">
      <c r="A48" s="15">
        <v>44</v>
      </c>
      <c r="B48" s="91" t="s">
        <v>153</v>
      </c>
      <c r="C48" s="92"/>
      <c r="D48" s="72" t="s">
        <v>73</v>
      </c>
      <c r="E48" s="31" t="s">
        <v>154</v>
      </c>
      <c r="F48" s="17" t="s">
        <v>73</v>
      </c>
      <c r="G48" s="17">
        <f>SUM(I48*1.8)</f>
        <v>198</v>
      </c>
      <c r="H48" s="105"/>
      <c r="I48" s="17">
        <v>110</v>
      </c>
    </row>
    <row r="49" spans="1:9" ht="15.75" customHeight="1" x14ac:dyDescent="0.25">
      <c r="A49" s="15">
        <v>45</v>
      </c>
      <c r="B49" s="91" t="s">
        <v>152</v>
      </c>
      <c r="C49" s="92"/>
      <c r="D49" s="93" t="s">
        <v>168</v>
      </c>
      <c r="E49" s="93" t="s">
        <v>73</v>
      </c>
      <c r="F49" s="17">
        <v>40</v>
      </c>
      <c r="G49" s="17" t="s">
        <v>73</v>
      </c>
      <c r="H49" s="105"/>
      <c r="I49" s="17" t="s">
        <v>73</v>
      </c>
    </row>
    <row r="50" spans="1:9" ht="17.25" customHeight="1" x14ac:dyDescent="0.25">
      <c r="A50" s="15">
        <v>46</v>
      </c>
      <c r="B50" s="91" t="s">
        <v>146</v>
      </c>
      <c r="C50" s="92"/>
      <c r="D50" s="95"/>
      <c r="E50" s="95"/>
      <c r="F50" s="17">
        <v>46</v>
      </c>
      <c r="G50" s="17" t="s">
        <v>73</v>
      </c>
      <c r="H50" s="106"/>
      <c r="I50" s="17" t="s">
        <v>73</v>
      </c>
    </row>
    <row r="51" spans="1:9" ht="17.25" customHeight="1" x14ac:dyDescent="0.25">
      <c r="A51" s="15">
        <v>47</v>
      </c>
      <c r="B51" s="91" t="s">
        <v>178</v>
      </c>
      <c r="C51" s="92"/>
      <c r="D51" s="31" t="s">
        <v>180</v>
      </c>
      <c r="E51" s="31" t="s">
        <v>73</v>
      </c>
      <c r="F51" s="17">
        <v>80</v>
      </c>
      <c r="G51" s="17" t="s">
        <v>73</v>
      </c>
      <c r="H51" s="15" t="s">
        <v>69</v>
      </c>
      <c r="I51" s="17" t="s">
        <v>73</v>
      </c>
    </row>
    <row r="52" spans="1:9" ht="18.75" customHeight="1" x14ac:dyDescent="0.25">
      <c r="A52" s="15">
        <v>48</v>
      </c>
      <c r="B52" s="91" t="s">
        <v>182</v>
      </c>
      <c r="C52" s="92"/>
      <c r="D52" s="93" t="s">
        <v>185</v>
      </c>
      <c r="E52" s="93" t="s">
        <v>68</v>
      </c>
      <c r="F52" s="149">
        <v>95</v>
      </c>
      <c r="G52" s="17">
        <f>SUM(I52*2.5)</f>
        <v>362.5</v>
      </c>
      <c r="H52" s="104" t="s">
        <v>69</v>
      </c>
      <c r="I52" s="17">
        <v>145</v>
      </c>
    </row>
    <row r="53" spans="1:9" ht="18.75" customHeight="1" x14ac:dyDescent="0.25">
      <c r="A53" s="15"/>
      <c r="B53" s="91" t="s">
        <v>188</v>
      </c>
      <c r="C53" s="92"/>
      <c r="D53" s="95"/>
      <c r="E53" s="94"/>
      <c r="F53" s="150"/>
      <c r="G53" s="149">
        <f>SUM(I54*2.5)</f>
        <v>370</v>
      </c>
      <c r="H53" s="105"/>
      <c r="I53" s="17">
        <v>148</v>
      </c>
    </row>
    <row r="54" spans="1:9" ht="18.75" customHeight="1" x14ac:dyDescent="0.25">
      <c r="A54" s="15">
        <v>49</v>
      </c>
      <c r="B54" s="91" t="s">
        <v>183</v>
      </c>
      <c r="C54" s="92"/>
      <c r="D54" s="31" t="s">
        <v>184</v>
      </c>
      <c r="E54" s="94"/>
      <c r="F54" s="17">
        <v>100</v>
      </c>
      <c r="G54" s="150"/>
      <c r="H54" s="105"/>
      <c r="I54" s="17">
        <v>148</v>
      </c>
    </row>
    <row r="55" spans="1:9" ht="27" customHeight="1" x14ac:dyDescent="0.25">
      <c r="A55" s="15">
        <v>50</v>
      </c>
      <c r="B55" s="91" t="s">
        <v>181</v>
      </c>
      <c r="C55" s="92"/>
      <c r="D55" s="31" t="s">
        <v>179</v>
      </c>
      <c r="E55" s="95"/>
      <c r="F55" s="17">
        <v>95</v>
      </c>
      <c r="G55" s="17">
        <f>SUM(I55*2.5)</f>
        <v>370</v>
      </c>
      <c r="H55" s="106"/>
      <c r="I55" s="17">
        <v>148</v>
      </c>
    </row>
    <row r="56" spans="1:9" ht="11.25" customHeight="1" x14ac:dyDescent="0.25">
      <c r="A56" s="123" t="s">
        <v>22</v>
      </c>
      <c r="B56" s="123"/>
      <c r="C56" s="123"/>
      <c r="D56" s="123"/>
      <c r="E56" s="123"/>
      <c r="F56" s="123"/>
      <c r="G56" s="123"/>
      <c r="H56" s="123"/>
      <c r="I56" s="123"/>
    </row>
    <row r="57" spans="1:9" ht="17.100000000000001" customHeight="1" x14ac:dyDescent="0.25">
      <c r="A57" s="15">
        <v>51</v>
      </c>
      <c r="B57" s="112" t="s">
        <v>40</v>
      </c>
      <c r="C57" s="112"/>
      <c r="D57" s="96" t="s">
        <v>175</v>
      </c>
      <c r="E57" s="143" t="s">
        <v>176</v>
      </c>
      <c r="F57" s="1">
        <v>35</v>
      </c>
      <c r="G57" s="1">
        <f t="shared" ref="G57:G63" si="2">I57*6</f>
        <v>480</v>
      </c>
      <c r="H57" s="124" t="s">
        <v>69</v>
      </c>
      <c r="I57" s="1">
        <v>80</v>
      </c>
    </row>
    <row r="58" spans="1:9" ht="17.100000000000001" customHeight="1" x14ac:dyDescent="0.25">
      <c r="A58" s="15">
        <v>52</v>
      </c>
      <c r="B58" s="90" t="s">
        <v>39</v>
      </c>
      <c r="C58" s="90"/>
      <c r="D58" s="142"/>
      <c r="E58" s="143"/>
      <c r="F58" s="1">
        <v>36</v>
      </c>
      <c r="G58" s="1">
        <f t="shared" si="2"/>
        <v>490.20000000000005</v>
      </c>
      <c r="H58" s="125"/>
      <c r="I58" s="1">
        <v>81.7</v>
      </c>
    </row>
    <row r="59" spans="1:9" ht="17.100000000000001" customHeight="1" x14ac:dyDescent="0.25">
      <c r="A59" s="15">
        <v>53</v>
      </c>
      <c r="B59" s="112" t="s">
        <v>70</v>
      </c>
      <c r="C59" s="112"/>
      <c r="D59" s="142"/>
      <c r="E59" s="143"/>
      <c r="F59" s="1">
        <v>37</v>
      </c>
      <c r="G59" s="1">
        <f t="shared" si="2"/>
        <v>490.20000000000005</v>
      </c>
      <c r="H59" s="125"/>
      <c r="I59" s="1">
        <v>81.7</v>
      </c>
    </row>
    <row r="60" spans="1:9" ht="17.100000000000001" customHeight="1" x14ac:dyDescent="0.25">
      <c r="A60" s="15">
        <v>54</v>
      </c>
      <c r="B60" s="90" t="s">
        <v>71</v>
      </c>
      <c r="C60" s="90"/>
      <c r="D60" s="142"/>
      <c r="E60" s="143"/>
      <c r="F60" s="1">
        <v>40</v>
      </c>
      <c r="G60" s="1">
        <f t="shared" si="2"/>
        <v>514.79999999999995</v>
      </c>
      <c r="H60" s="125"/>
      <c r="I60" s="1">
        <v>85.8</v>
      </c>
    </row>
    <row r="61" spans="1:9" ht="17.100000000000001" customHeight="1" x14ac:dyDescent="0.25">
      <c r="A61" s="15">
        <v>55</v>
      </c>
      <c r="B61" s="90" t="s">
        <v>38</v>
      </c>
      <c r="C61" s="90"/>
      <c r="D61" s="142"/>
      <c r="E61" s="143"/>
      <c r="F61" s="1">
        <v>35</v>
      </c>
      <c r="G61" s="1">
        <f t="shared" si="2"/>
        <v>480</v>
      </c>
      <c r="H61" s="125"/>
      <c r="I61" s="1">
        <v>80</v>
      </c>
    </row>
    <row r="62" spans="1:9" ht="17.100000000000001" customHeight="1" x14ac:dyDescent="0.25">
      <c r="A62" s="15">
        <v>56</v>
      </c>
      <c r="B62" s="90" t="s">
        <v>41</v>
      </c>
      <c r="C62" s="90"/>
      <c r="D62" s="142"/>
      <c r="E62" s="143"/>
      <c r="F62" s="1">
        <v>35</v>
      </c>
      <c r="G62" s="1">
        <f t="shared" si="2"/>
        <v>480</v>
      </c>
      <c r="H62" s="125"/>
      <c r="I62" s="1">
        <v>80</v>
      </c>
    </row>
    <row r="63" spans="1:9" x14ac:dyDescent="0.25">
      <c r="A63" s="15">
        <v>57</v>
      </c>
      <c r="B63" s="90" t="s">
        <v>72</v>
      </c>
      <c r="C63" s="90"/>
      <c r="D63" s="97"/>
      <c r="E63" s="143"/>
      <c r="F63" s="1">
        <v>36</v>
      </c>
      <c r="G63" s="1">
        <f t="shared" si="2"/>
        <v>490.20000000000005</v>
      </c>
      <c r="H63" s="125"/>
      <c r="I63" s="1">
        <v>81.7</v>
      </c>
    </row>
    <row r="64" spans="1:9" x14ac:dyDescent="0.25">
      <c r="A64" s="15">
        <v>58</v>
      </c>
      <c r="B64" s="90" t="s">
        <v>139</v>
      </c>
      <c r="C64" s="90"/>
      <c r="D64" s="82" t="s">
        <v>169</v>
      </c>
      <c r="E64" s="84" t="s">
        <v>73</v>
      </c>
      <c r="F64" s="4">
        <v>25</v>
      </c>
      <c r="G64" s="4" t="s">
        <v>73</v>
      </c>
      <c r="H64" s="125"/>
      <c r="I64" s="4" t="s">
        <v>73</v>
      </c>
    </row>
  </sheetData>
  <mergeCells count="112">
    <mergeCell ref="D13:D14"/>
    <mergeCell ref="E13:E14"/>
    <mergeCell ref="H13:H17"/>
    <mergeCell ref="A1:D1"/>
    <mergeCell ref="E1:I1"/>
    <mergeCell ref="A2:C2"/>
    <mergeCell ref="D2:E2"/>
    <mergeCell ref="F2:G2"/>
    <mergeCell ref="A3:G3"/>
    <mergeCell ref="H3:I3"/>
    <mergeCell ref="B4:C4"/>
    <mergeCell ref="D4:D6"/>
    <mergeCell ref="E4:E6"/>
    <mergeCell ref="H4:H6"/>
    <mergeCell ref="B5:C5"/>
    <mergeCell ref="B6:C6"/>
    <mergeCell ref="F20:G20"/>
    <mergeCell ref="D7:D9"/>
    <mergeCell ref="B9:C9"/>
    <mergeCell ref="B10:C10"/>
    <mergeCell ref="F12:G12"/>
    <mergeCell ref="B53:C53"/>
    <mergeCell ref="D52:D53"/>
    <mergeCell ref="F52:F53"/>
    <mergeCell ref="G53:G54"/>
    <mergeCell ref="B14:C14"/>
    <mergeCell ref="B8:C8"/>
    <mergeCell ref="D18:E18"/>
    <mergeCell ref="B27:C27"/>
    <mergeCell ref="E29:E30"/>
    <mergeCell ref="B42:C42"/>
    <mergeCell ref="D41:D42"/>
    <mergeCell ref="D12:E12"/>
    <mergeCell ref="B12:C12"/>
    <mergeCell ref="B18:C18"/>
    <mergeCell ref="F19:G19"/>
    <mergeCell ref="D19:E19"/>
    <mergeCell ref="B20:C20"/>
    <mergeCell ref="B13:C13"/>
    <mergeCell ref="B7:C7"/>
    <mergeCell ref="B62:C62"/>
    <mergeCell ref="B64:C64"/>
    <mergeCell ref="H44:H46"/>
    <mergeCell ref="B61:C61"/>
    <mergeCell ref="B60:C60"/>
    <mergeCell ref="B59:C59"/>
    <mergeCell ref="B48:C48"/>
    <mergeCell ref="B49:C49"/>
    <mergeCell ref="D49:D50"/>
    <mergeCell ref="B50:C50"/>
    <mergeCell ref="B46:C46"/>
    <mergeCell ref="E45:E46"/>
    <mergeCell ref="H47:H50"/>
    <mergeCell ref="B54:C54"/>
    <mergeCell ref="D57:D63"/>
    <mergeCell ref="E57:E63"/>
    <mergeCell ref="H57:H64"/>
    <mergeCell ref="A56:I56"/>
    <mergeCell ref="E49:E50"/>
    <mergeCell ref="B63:C63"/>
    <mergeCell ref="B57:C57"/>
    <mergeCell ref="B58:C58"/>
    <mergeCell ref="B47:C47"/>
    <mergeCell ref="B44:C44"/>
    <mergeCell ref="B31:C31"/>
    <mergeCell ref="B55:C55"/>
    <mergeCell ref="B51:C51"/>
    <mergeCell ref="H7:H10"/>
    <mergeCell ref="B11:I11"/>
    <mergeCell ref="H26:H28"/>
    <mergeCell ref="B30:C30"/>
    <mergeCell ref="B40:C40"/>
    <mergeCell ref="E38:E40"/>
    <mergeCell ref="B26:C26"/>
    <mergeCell ref="E34:E36"/>
    <mergeCell ref="B34:C34"/>
    <mergeCell ref="B32:C32"/>
    <mergeCell ref="B29:C29"/>
    <mergeCell ref="E23:E28"/>
    <mergeCell ref="B36:C36"/>
    <mergeCell ref="E31:E32"/>
    <mergeCell ref="B23:C23"/>
    <mergeCell ref="B25:C25"/>
    <mergeCell ref="B24:C24"/>
    <mergeCell ref="H31:H37"/>
    <mergeCell ref="E7:E10"/>
    <mergeCell ref="D22:D25"/>
    <mergeCell ref="B16:C16"/>
    <mergeCell ref="B22:C22"/>
    <mergeCell ref="B52:C52"/>
    <mergeCell ref="E52:E55"/>
    <mergeCell ref="E15:E16"/>
    <mergeCell ref="B15:C15"/>
    <mergeCell ref="B45:C45"/>
    <mergeCell ref="D20:E20"/>
    <mergeCell ref="B17:C17"/>
    <mergeCell ref="B19:C19"/>
    <mergeCell ref="B38:C38"/>
    <mergeCell ref="B37:C37"/>
    <mergeCell ref="B43:C43"/>
    <mergeCell ref="A21:H21"/>
    <mergeCell ref="B41:C41"/>
    <mergeCell ref="F18:G18"/>
    <mergeCell ref="H52:H55"/>
    <mergeCell ref="H38:H40"/>
    <mergeCell ref="B28:C28"/>
    <mergeCell ref="E41:E42"/>
    <mergeCell ref="B33:C33"/>
    <mergeCell ref="B39:C39"/>
    <mergeCell ref="B35:C35"/>
    <mergeCell ref="D34:D36"/>
    <mergeCell ref="H41:H42"/>
  </mergeCells>
  <phoneticPr fontId="3" type="noConversion"/>
  <pageMargins left="0.23622047244094491" right="0.23622047244094491" top="0" bottom="0" header="0.31496062992125984" footer="0.31496062992125984"/>
  <pageSetup paperSize="9" scale="6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opLeftCell="A25" workbookViewId="0">
      <selection activeCell="A36" sqref="A36"/>
    </sheetView>
  </sheetViews>
  <sheetFormatPr defaultRowHeight="15" x14ac:dyDescent="0.25"/>
  <cols>
    <col min="1" max="1" width="32.140625" customWidth="1"/>
    <col min="2" max="2" width="6.85546875" customWidth="1"/>
    <col min="3" max="3" width="11.85546875" customWidth="1"/>
    <col min="4" max="4" width="11.42578125" customWidth="1"/>
    <col min="5" max="5" width="12" customWidth="1"/>
    <col min="6" max="6" width="11.140625" customWidth="1"/>
    <col min="7" max="7" width="12.140625" customWidth="1"/>
    <col min="8" max="8" width="9.7109375" customWidth="1"/>
  </cols>
  <sheetData>
    <row r="1" spans="1:8" ht="21.75" customHeight="1" x14ac:dyDescent="0.25">
      <c r="A1" s="37"/>
      <c r="B1" s="157" t="s">
        <v>36</v>
      </c>
      <c r="C1" s="157"/>
      <c r="D1" s="157"/>
      <c r="E1" s="157"/>
      <c r="F1" s="157"/>
      <c r="G1" s="157"/>
      <c r="H1" s="172"/>
    </row>
    <row r="2" spans="1:8" ht="55.5" customHeight="1" x14ac:dyDescent="0.25">
      <c r="A2" s="173" t="s">
        <v>132</v>
      </c>
      <c r="B2" s="174"/>
      <c r="C2" s="174"/>
      <c r="D2" s="174"/>
      <c r="E2" s="174"/>
      <c r="F2" s="174"/>
      <c r="G2" s="174"/>
      <c r="H2" s="175"/>
    </row>
    <row r="3" spans="1:8" ht="21.75" customHeight="1" x14ac:dyDescent="0.25">
      <c r="A3" s="176" t="s">
        <v>0</v>
      </c>
      <c r="B3" s="177" t="s">
        <v>4</v>
      </c>
      <c r="C3" s="177" t="s">
        <v>88</v>
      </c>
      <c r="D3" s="177" t="s">
        <v>89</v>
      </c>
      <c r="E3" s="177" t="s">
        <v>90</v>
      </c>
      <c r="F3" s="177" t="s">
        <v>27</v>
      </c>
      <c r="G3" s="177"/>
      <c r="H3" s="177" t="s">
        <v>45</v>
      </c>
    </row>
    <row r="4" spans="1:8" ht="21" customHeight="1" x14ac:dyDescent="0.25">
      <c r="A4" s="176"/>
      <c r="B4" s="177"/>
      <c r="C4" s="177"/>
      <c r="D4" s="177"/>
      <c r="E4" s="177"/>
      <c r="F4" s="36" t="s">
        <v>46</v>
      </c>
      <c r="G4" s="36" t="s">
        <v>47</v>
      </c>
      <c r="H4" s="177"/>
    </row>
    <row r="5" spans="1:8" ht="12.75" customHeight="1" x14ac:dyDescent="0.25">
      <c r="A5" s="178" t="s">
        <v>5</v>
      </c>
      <c r="B5" s="178"/>
      <c r="C5" s="178"/>
      <c r="D5" s="178"/>
      <c r="E5" s="178"/>
      <c r="F5" s="178"/>
      <c r="G5" s="178"/>
      <c r="H5" s="178"/>
    </row>
    <row r="6" spans="1:8" ht="12.95" customHeight="1" x14ac:dyDescent="0.25">
      <c r="A6" s="12" t="s">
        <v>91</v>
      </c>
      <c r="B6" s="5">
        <v>0.55000000000000004</v>
      </c>
      <c r="C6" s="29">
        <v>21.5</v>
      </c>
      <c r="D6" s="29">
        <v>23</v>
      </c>
      <c r="E6" s="7">
        <v>24</v>
      </c>
      <c r="F6" s="182" t="s">
        <v>92</v>
      </c>
      <c r="G6" s="182" t="s">
        <v>93</v>
      </c>
      <c r="H6" s="6">
        <v>14</v>
      </c>
    </row>
    <row r="7" spans="1:8" ht="12.95" customHeight="1" x14ac:dyDescent="0.25">
      <c r="A7" s="12" t="s">
        <v>91</v>
      </c>
      <c r="B7" s="5">
        <v>0.27500000000000002</v>
      </c>
      <c r="C7" s="29" t="s">
        <v>73</v>
      </c>
      <c r="D7" s="29" t="s">
        <v>73</v>
      </c>
      <c r="E7" s="7">
        <v>13</v>
      </c>
      <c r="F7" s="183"/>
      <c r="G7" s="183"/>
      <c r="H7" s="45"/>
    </row>
    <row r="8" spans="1:8" ht="12.95" customHeight="1" x14ac:dyDescent="0.25">
      <c r="A8" s="12" t="s">
        <v>94</v>
      </c>
      <c r="B8" s="5">
        <v>0.7</v>
      </c>
      <c r="C8" s="29">
        <v>23</v>
      </c>
      <c r="D8" s="21" t="s">
        <v>73</v>
      </c>
      <c r="E8" s="7">
        <v>25</v>
      </c>
      <c r="F8" s="7" t="s">
        <v>95</v>
      </c>
      <c r="G8" s="7" t="s">
        <v>96</v>
      </c>
      <c r="H8" s="6">
        <v>14</v>
      </c>
    </row>
    <row r="9" spans="1:8" ht="12.95" customHeight="1" x14ac:dyDescent="0.25">
      <c r="A9" s="27" t="s">
        <v>131</v>
      </c>
      <c r="B9" s="43">
        <v>0.32500000000000001</v>
      </c>
      <c r="C9" s="29" t="s">
        <v>73</v>
      </c>
      <c r="D9" s="29" t="s">
        <v>73</v>
      </c>
      <c r="E9" s="29">
        <v>13</v>
      </c>
      <c r="F9" s="29"/>
      <c r="G9" s="29" t="s">
        <v>96</v>
      </c>
      <c r="H9" s="14"/>
    </row>
    <row r="10" spans="1:8" ht="12.95" customHeight="1" x14ac:dyDescent="0.25">
      <c r="A10" s="12" t="s">
        <v>94</v>
      </c>
      <c r="B10" s="5">
        <v>0.65</v>
      </c>
      <c r="C10" s="29">
        <v>22</v>
      </c>
      <c r="D10" s="21">
        <v>23.5</v>
      </c>
      <c r="E10" s="7">
        <v>24.5</v>
      </c>
      <c r="F10" s="182" t="s">
        <v>95</v>
      </c>
      <c r="G10" s="182" t="s">
        <v>96</v>
      </c>
      <c r="H10" s="6">
        <v>18</v>
      </c>
    </row>
    <row r="11" spans="1:8" ht="12.95" customHeight="1" x14ac:dyDescent="0.25">
      <c r="A11" s="12" t="s">
        <v>118</v>
      </c>
      <c r="B11" s="5">
        <v>0.65</v>
      </c>
      <c r="C11" s="29" t="s">
        <v>73</v>
      </c>
      <c r="D11" s="21" t="s">
        <v>73</v>
      </c>
      <c r="E11" s="7">
        <v>25</v>
      </c>
      <c r="F11" s="183"/>
      <c r="G11" s="183"/>
      <c r="H11" s="42"/>
    </row>
    <row r="12" spans="1:8" ht="12.95" customHeight="1" x14ac:dyDescent="0.25">
      <c r="A12" s="12" t="s">
        <v>76</v>
      </c>
      <c r="B12" s="5">
        <v>0.5</v>
      </c>
      <c r="C12" s="29">
        <v>21</v>
      </c>
      <c r="D12" s="29">
        <v>22</v>
      </c>
      <c r="E12" s="7" t="s">
        <v>73</v>
      </c>
      <c r="F12" s="7" t="s">
        <v>95</v>
      </c>
      <c r="G12" s="7" t="s">
        <v>96</v>
      </c>
      <c r="H12" s="6">
        <v>24</v>
      </c>
    </row>
    <row r="13" spans="1:8" ht="12.95" customHeight="1" x14ac:dyDescent="0.25">
      <c r="A13" s="12" t="s">
        <v>97</v>
      </c>
      <c r="B13" s="5">
        <v>0.3</v>
      </c>
      <c r="C13" s="29">
        <v>19.5</v>
      </c>
      <c r="D13" s="29">
        <v>20.5</v>
      </c>
      <c r="E13" s="7" t="s">
        <v>73</v>
      </c>
      <c r="F13" s="7" t="s">
        <v>95</v>
      </c>
      <c r="G13" s="7" t="s">
        <v>96</v>
      </c>
      <c r="H13" s="6">
        <v>24</v>
      </c>
    </row>
    <row r="14" spans="1:8" ht="12.95" customHeight="1" x14ac:dyDescent="0.25">
      <c r="A14" s="12" t="s">
        <v>98</v>
      </c>
      <c r="B14" s="5">
        <v>0.4</v>
      </c>
      <c r="C14" s="29">
        <v>23</v>
      </c>
      <c r="D14" s="29">
        <v>24</v>
      </c>
      <c r="E14" s="7" t="s">
        <v>73</v>
      </c>
      <c r="F14" s="7" t="s">
        <v>95</v>
      </c>
      <c r="G14" s="7" t="s">
        <v>96</v>
      </c>
      <c r="H14" s="6">
        <v>24</v>
      </c>
    </row>
    <row r="15" spans="1:8" ht="12.95" customHeight="1" x14ac:dyDescent="0.25">
      <c r="A15" s="12" t="s">
        <v>99</v>
      </c>
      <c r="B15" s="5">
        <v>0.5</v>
      </c>
      <c r="C15" s="29">
        <v>23</v>
      </c>
      <c r="D15" s="29" t="s">
        <v>73</v>
      </c>
      <c r="E15" s="7">
        <v>25</v>
      </c>
      <c r="F15" s="7" t="s">
        <v>92</v>
      </c>
      <c r="G15" s="7" t="s">
        <v>100</v>
      </c>
      <c r="H15" s="6">
        <v>12</v>
      </c>
    </row>
    <row r="16" spans="1:8" ht="12.95" customHeight="1" x14ac:dyDescent="0.25">
      <c r="A16" s="12" t="s">
        <v>101</v>
      </c>
      <c r="B16" s="5">
        <v>0.4</v>
      </c>
      <c r="C16" s="29">
        <v>24</v>
      </c>
      <c r="D16" s="29" t="s">
        <v>73</v>
      </c>
      <c r="E16" s="7">
        <v>25</v>
      </c>
      <c r="F16" s="7" t="s">
        <v>92</v>
      </c>
      <c r="G16" s="7" t="s">
        <v>100</v>
      </c>
      <c r="H16" s="6">
        <v>10</v>
      </c>
    </row>
    <row r="17" spans="1:8" ht="12.95" customHeight="1" x14ac:dyDescent="0.25">
      <c r="A17" s="12" t="s">
        <v>102</v>
      </c>
      <c r="B17" s="5">
        <v>0.6</v>
      </c>
      <c r="C17" s="29">
        <v>25</v>
      </c>
      <c r="D17" s="29" t="s">
        <v>73</v>
      </c>
      <c r="E17" s="7">
        <v>26</v>
      </c>
      <c r="F17" s="7" t="s">
        <v>95</v>
      </c>
      <c r="G17" s="7" t="s">
        <v>96</v>
      </c>
      <c r="H17" s="6">
        <v>6</v>
      </c>
    </row>
    <row r="18" spans="1:8" ht="12.95" customHeight="1" x14ac:dyDescent="0.25">
      <c r="A18" s="12" t="s">
        <v>103</v>
      </c>
      <c r="B18" s="5">
        <v>0.5</v>
      </c>
      <c r="C18" s="29">
        <v>24</v>
      </c>
      <c r="D18" s="29" t="s">
        <v>73</v>
      </c>
      <c r="E18" s="7">
        <v>25</v>
      </c>
      <c r="F18" s="7" t="s">
        <v>95</v>
      </c>
      <c r="G18" s="7" t="s">
        <v>96</v>
      </c>
      <c r="H18" s="6">
        <v>10</v>
      </c>
    </row>
    <row r="19" spans="1:8" ht="12.95" customHeight="1" x14ac:dyDescent="0.25">
      <c r="A19" s="12" t="s">
        <v>6</v>
      </c>
      <c r="B19" s="5">
        <v>0.4</v>
      </c>
      <c r="C19" s="29">
        <v>25</v>
      </c>
      <c r="D19" s="29" t="s">
        <v>73</v>
      </c>
      <c r="E19" s="7">
        <v>26</v>
      </c>
      <c r="F19" s="7" t="s">
        <v>95</v>
      </c>
      <c r="G19" s="7" t="s">
        <v>96</v>
      </c>
      <c r="H19" s="6">
        <v>10</v>
      </c>
    </row>
    <row r="20" spans="1:8" ht="12.95" customHeight="1" x14ac:dyDescent="0.25">
      <c r="A20" s="12" t="s">
        <v>7</v>
      </c>
      <c r="B20" s="5">
        <v>0.4</v>
      </c>
      <c r="C20" s="29">
        <v>28</v>
      </c>
      <c r="D20" s="29" t="s">
        <v>73</v>
      </c>
      <c r="E20" s="7">
        <v>29</v>
      </c>
      <c r="F20" s="7" t="s">
        <v>95</v>
      </c>
      <c r="G20" s="7" t="s">
        <v>96</v>
      </c>
      <c r="H20" s="6">
        <v>10</v>
      </c>
    </row>
    <row r="21" spans="1:8" ht="12.95" customHeight="1" x14ac:dyDescent="0.25">
      <c r="A21" s="12" t="s">
        <v>8</v>
      </c>
      <c r="B21" s="5">
        <v>0.4</v>
      </c>
      <c r="C21" s="29">
        <v>24</v>
      </c>
      <c r="D21" s="29" t="s">
        <v>73</v>
      </c>
      <c r="E21" s="7">
        <v>25</v>
      </c>
      <c r="F21" s="7" t="s">
        <v>92</v>
      </c>
      <c r="G21" s="7" t="s">
        <v>100</v>
      </c>
      <c r="H21" s="6">
        <v>14</v>
      </c>
    </row>
    <row r="22" spans="1:8" ht="15.75" customHeight="1" x14ac:dyDescent="0.25">
      <c r="A22" s="27" t="s">
        <v>124</v>
      </c>
      <c r="B22" s="44">
        <v>0.2</v>
      </c>
      <c r="C22" s="29" t="s">
        <v>73</v>
      </c>
      <c r="D22" s="29" t="s">
        <v>73</v>
      </c>
      <c r="E22" s="29">
        <v>13</v>
      </c>
      <c r="F22" s="29"/>
      <c r="G22" s="29" t="s">
        <v>100</v>
      </c>
      <c r="H22" s="14"/>
    </row>
    <row r="23" spans="1:8" ht="12.95" customHeight="1" x14ac:dyDescent="0.25">
      <c r="A23" s="12" t="s">
        <v>9</v>
      </c>
      <c r="B23" s="5">
        <v>0.4</v>
      </c>
      <c r="C23" s="29">
        <v>25</v>
      </c>
      <c r="D23" s="29" t="s">
        <v>73</v>
      </c>
      <c r="E23" s="7">
        <v>25</v>
      </c>
      <c r="F23" s="7" t="s">
        <v>92</v>
      </c>
      <c r="G23" s="7" t="s">
        <v>100</v>
      </c>
      <c r="H23" s="6">
        <v>10</v>
      </c>
    </row>
    <row r="24" spans="1:8" ht="12.95" customHeight="1" x14ac:dyDescent="0.25">
      <c r="A24" s="12" t="s">
        <v>21</v>
      </c>
      <c r="B24" s="5">
        <v>0.3</v>
      </c>
      <c r="C24" s="29">
        <v>25</v>
      </c>
      <c r="D24" s="29">
        <v>26</v>
      </c>
      <c r="E24" s="7" t="s">
        <v>73</v>
      </c>
      <c r="F24" s="7" t="s">
        <v>95</v>
      </c>
      <c r="G24" s="7" t="s">
        <v>100</v>
      </c>
      <c r="H24" s="6">
        <v>30</v>
      </c>
    </row>
    <row r="25" spans="1:8" ht="12.95" customHeight="1" x14ac:dyDescent="0.25">
      <c r="A25" s="12" t="s">
        <v>104</v>
      </c>
      <c r="B25" s="5">
        <v>0.3</v>
      </c>
      <c r="C25" s="29" t="s">
        <v>73</v>
      </c>
      <c r="D25" s="29" t="s">
        <v>73</v>
      </c>
      <c r="E25" s="7">
        <v>28</v>
      </c>
      <c r="F25" s="7" t="s">
        <v>95</v>
      </c>
      <c r="G25" s="7" t="s">
        <v>96</v>
      </c>
      <c r="H25" s="6"/>
    </row>
    <row r="26" spans="1:8" ht="26.25" customHeight="1" x14ac:dyDescent="0.25">
      <c r="A26" s="77" t="s">
        <v>155</v>
      </c>
      <c r="B26" s="5">
        <v>0.2</v>
      </c>
      <c r="C26" s="29" t="s">
        <v>73</v>
      </c>
      <c r="D26" s="29" t="s">
        <v>73</v>
      </c>
      <c r="E26" s="7">
        <v>23</v>
      </c>
      <c r="F26" s="7" t="s">
        <v>95</v>
      </c>
      <c r="G26" s="7" t="s">
        <v>96</v>
      </c>
      <c r="H26" s="6">
        <v>30</v>
      </c>
    </row>
    <row r="27" spans="1:8" ht="24.75" customHeight="1" x14ac:dyDescent="0.25">
      <c r="A27" s="12" t="s">
        <v>127</v>
      </c>
      <c r="B27" s="5">
        <v>0.55000000000000004</v>
      </c>
      <c r="C27" s="29" t="s">
        <v>73</v>
      </c>
      <c r="D27" s="29" t="s">
        <v>73</v>
      </c>
      <c r="E27" s="7">
        <v>23.5</v>
      </c>
      <c r="F27" s="7"/>
      <c r="G27" s="7"/>
      <c r="H27" s="54"/>
    </row>
    <row r="28" spans="1:8" ht="19.5" customHeight="1" x14ac:dyDescent="0.25">
      <c r="A28" s="12" t="s">
        <v>151</v>
      </c>
      <c r="B28" s="5">
        <v>0.18</v>
      </c>
      <c r="C28" s="29" t="s">
        <v>73</v>
      </c>
      <c r="D28" s="29" t="s">
        <v>73</v>
      </c>
      <c r="E28" s="7">
        <v>12</v>
      </c>
      <c r="F28" s="7"/>
      <c r="G28" s="73" t="s">
        <v>96</v>
      </c>
      <c r="H28" s="67"/>
    </row>
    <row r="29" spans="1:8" ht="37.5" customHeight="1" x14ac:dyDescent="0.25">
      <c r="A29" s="76" t="s">
        <v>191</v>
      </c>
      <c r="B29" s="5">
        <v>0.45</v>
      </c>
      <c r="C29" s="29" t="s">
        <v>73</v>
      </c>
      <c r="D29" s="29">
        <v>30</v>
      </c>
      <c r="E29" s="7" t="s">
        <v>73</v>
      </c>
      <c r="F29" s="7"/>
      <c r="G29" s="75"/>
      <c r="H29" s="74"/>
    </row>
    <row r="30" spans="1:8" ht="37.5" customHeight="1" x14ac:dyDescent="0.25">
      <c r="A30" s="76" t="s">
        <v>192</v>
      </c>
      <c r="B30" s="5">
        <v>0.25</v>
      </c>
      <c r="C30" s="29"/>
      <c r="D30" s="29">
        <v>15</v>
      </c>
      <c r="E30" s="7"/>
      <c r="F30" s="7" t="s">
        <v>93</v>
      </c>
      <c r="G30" s="89" t="s">
        <v>100</v>
      </c>
      <c r="H30" s="88"/>
    </row>
    <row r="31" spans="1:8" ht="18" customHeight="1" x14ac:dyDescent="0.25">
      <c r="A31" s="12" t="s">
        <v>147</v>
      </c>
      <c r="B31" s="5">
        <v>0.5</v>
      </c>
      <c r="C31" s="29"/>
      <c r="D31" s="29">
        <v>20</v>
      </c>
      <c r="E31" s="7"/>
      <c r="F31" s="7"/>
      <c r="G31" s="7" t="s">
        <v>121</v>
      </c>
      <c r="H31" s="49"/>
    </row>
    <row r="32" spans="1:8" x14ac:dyDescent="0.25">
      <c r="A32" s="179" t="s">
        <v>10</v>
      </c>
      <c r="B32" s="180"/>
      <c r="C32" s="180"/>
      <c r="D32" s="180"/>
      <c r="E32" s="180"/>
      <c r="F32" s="180"/>
      <c r="G32" s="180"/>
      <c r="H32" s="181"/>
    </row>
    <row r="33" spans="1:8" ht="12.95" customHeight="1" x14ac:dyDescent="0.25">
      <c r="A33" s="12" t="s">
        <v>85</v>
      </c>
      <c r="B33" s="5">
        <v>0.4</v>
      </c>
      <c r="C33" s="22">
        <v>20</v>
      </c>
      <c r="D33" s="22">
        <v>20.5</v>
      </c>
      <c r="E33" s="7">
        <v>21.2</v>
      </c>
      <c r="F33" s="7" t="s">
        <v>92</v>
      </c>
      <c r="G33" s="7" t="s">
        <v>100</v>
      </c>
      <c r="H33" s="6">
        <v>14</v>
      </c>
    </row>
    <row r="34" spans="1:8" ht="12.95" customHeight="1" x14ac:dyDescent="0.25">
      <c r="A34" s="12" t="s">
        <v>11</v>
      </c>
      <c r="B34" s="5">
        <v>0.35</v>
      </c>
      <c r="C34" s="22">
        <v>23</v>
      </c>
      <c r="D34" s="22">
        <v>25</v>
      </c>
      <c r="E34" s="7" t="s">
        <v>73</v>
      </c>
      <c r="F34" s="7" t="s">
        <v>92</v>
      </c>
      <c r="G34" s="7" t="s">
        <v>100</v>
      </c>
      <c r="H34" s="6">
        <v>14</v>
      </c>
    </row>
    <row r="35" spans="1:8" ht="12.95" customHeight="1" x14ac:dyDescent="0.25">
      <c r="A35" s="12" t="s">
        <v>12</v>
      </c>
      <c r="B35" s="5">
        <v>0.35</v>
      </c>
      <c r="C35" s="22" t="s">
        <v>73</v>
      </c>
      <c r="D35" s="22">
        <v>20</v>
      </c>
      <c r="E35" s="7">
        <v>21.2</v>
      </c>
      <c r="F35" s="7" t="s">
        <v>92</v>
      </c>
      <c r="G35" s="7" t="s">
        <v>100</v>
      </c>
      <c r="H35" s="6">
        <v>10</v>
      </c>
    </row>
    <row r="36" spans="1:8" ht="12.95" customHeight="1" x14ac:dyDescent="0.25">
      <c r="A36" s="12" t="s">
        <v>193</v>
      </c>
      <c r="B36" s="5">
        <v>0.3</v>
      </c>
      <c r="C36" s="22"/>
      <c r="D36" s="22">
        <v>20</v>
      </c>
      <c r="E36" s="7"/>
      <c r="F36" s="7" t="s">
        <v>194</v>
      </c>
      <c r="G36" s="7" t="s">
        <v>96</v>
      </c>
      <c r="H36" s="88"/>
    </row>
    <row r="37" spans="1:8" ht="12.95" customHeight="1" x14ac:dyDescent="0.25">
      <c r="A37" s="12" t="s">
        <v>13</v>
      </c>
      <c r="B37" s="5">
        <v>0.4</v>
      </c>
      <c r="C37" s="22">
        <v>26</v>
      </c>
      <c r="D37" s="38">
        <v>28</v>
      </c>
      <c r="E37" s="21" t="s">
        <v>73</v>
      </c>
      <c r="F37" s="7" t="s">
        <v>92</v>
      </c>
      <c r="G37" s="7" t="s">
        <v>73</v>
      </c>
      <c r="H37" s="6">
        <v>14</v>
      </c>
    </row>
    <row r="38" spans="1:8" ht="12.95" customHeight="1" x14ac:dyDescent="0.25">
      <c r="A38" s="12" t="s">
        <v>14</v>
      </c>
      <c r="B38" s="5">
        <v>0.4</v>
      </c>
      <c r="C38" s="22" t="s">
        <v>73</v>
      </c>
      <c r="D38" s="38">
        <v>40</v>
      </c>
      <c r="E38" s="21" t="s">
        <v>73</v>
      </c>
      <c r="F38" s="6" t="s">
        <v>92</v>
      </c>
      <c r="G38" s="20" t="s">
        <v>73</v>
      </c>
      <c r="H38" s="6">
        <v>6</v>
      </c>
    </row>
    <row r="39" spans="1:8" ht="12.95" customHeight="1" x14ac:dyDescent="0.25">
      <c r="A39" s="12" t="s">
        <v>75</v>
      </c>
      <c r="B39" s="5">
        <v>0.1</v>
      </c>
      <c r="C39" s="22"/>
      <c r="D39" s="22">
        <v>9.6999999999999993</v>
      </c>
      <c r="E39" s="21" t="s">
        <v>73</v>
      </c>
      <c r="F39" s="6" t="s">
        <v>105</v>
      </c>
      <c r="G39" s="6" t="s">
        <v>106</v>
      </c>
      <c r="H39" s="6">
        <v>20</v>
      </c>
    </row>
    <row r="40" spans="1:8" ht="12.95" customHeight="1" x14ac:dyDescent="0.25">
      <c r="A40" s="12" t="s">
        <v>190</v>
      </c>
      <c r="B40" s="5">
        <v>0.1</v>
      </c>
      <c r="C40" s="22">
        <v>12</v>
      </c>
      <c r="D40" s="22">
        <v>12.5</v>
      </c>
      <c r="E40" s="21" t="s">
        <v>73</v>
      </c>
      <c r="F40" s="87"/>
      <c r="G40" s="87"/>
      <c r="H40" s="87"/>
    </row>
    <row r="41" spans="1:8" ht="12.95" customHeight="1" x14ac:dyDescent="0.25">
      <c r="A41" s="12" t="s">
        <v>15</v>
      </c>
      <c r="B41" s="5">
        <v>0.1</v>
      </c>
      <c r="C41" s="22">
        <v>10.5</v>
      </c>
      <c r="D41" s="22">
        <v>11</v>
      </c>
      <c r="E41" s="21" t="s">
        <v>73</v>
      </c>
      <c r="F41" s="6" t="s">
        <v>105</v>
      </c>
      <c r="G41" s="6" t="s">
        <v>106</v>
      </c>
      <c r="H41" s="6">
        <v>20</v>
      </c>
    </row>
    <row r="42" spans="1:8" ht="27.75" customHeight="1" x14ac:dyDescent="0.25">
      <c r="A42" s="12" t="s">
        <v>189</v>
      </c>
      <c r="B42" s="5">
        <v>7.0000000000000007E-2</v>
      </c>
      <c r="C42" s="22" t="s">
        <v>73</v>
      </c>
      <c r="D42" s="22">
        <v>15</v>
      </c>
      <c r="E42" s="21" t="s">
        <v>73</v>
      </c>
      <c r="F42" s="6" t="s">
        <v>105</v>
      </c>
      <c r="G42" s="6" t="s">
        <v>106</v>
      </c>
      <c r="H42" s="6">
        <v>20</v>
      </c>
    </row>
    <row r="43" spans="1:8" ht="12.95" customHeight="1" x14ac:dyDescent="0.25">
      <c r="A43" s="12" t="s">
        <v>16</v>
      </c>
      <c r="B43" s="5">
        <v>0.1</v>
      </c>
      <c r="C43" s="22">
        <v>18</v>
      </c>
      <c r="D43" s="22">
        <v>19</v>
      </c>
      <c r="E43" s="21" t="s">
        <v>73</v>
      </c>
      <c r="F43" s="6" t="s">
        <v>105</v>
      </c>
      <c r="G43" s="6" t="s">
        <v>106</v>
      </c>
      <c r="H43" s="6"/>
    </row>
    <row r="44" spans="1:8" ht="12.95" customHeight="1" x14ac:dyDescent="0.25">
      <c r="A44" s="12" t="s">
        <v>17</v>
      </c>
      <c r="B44" s="5">
        <v>0.1</v>
      </c>
      <c r="C44" s="22" t="s">
        <v>73</v>
      </c>
      <c r="D44" s="22">
        <v>18</v>
      </c>
      <c r="E44" s="21" t="s">
        <v>73</v>
      </c>
      <c r="F44" s="6" t="s">
        <v>105</v>
      </c>
      <c r="G44" s="6" t="s">
        <v>106</v>
      </c>
      <c r="H44" s="6"/>
    </row>
    <row r="45" spans="1:8" ht="23.25" customHeight="1" x14ac:dyDescent="0.25">
      <c r="A45" s="27" t="s">
        <v>136</v>
      </c>
      <c r="B45" s="5">
        <v>0.1</v>
      </c>
      <c r="C45" s="22">
        <v>12.3</v>
      </c>
      <c r="D45" s="22">
        <v>13</v>
      </c>
      <c r="E45" s="21" t="s">
        <v>73</v>
      </c>
      <c r="F45" s="63"/>
      <c r="G45" s="63"/>
      <c r="H45" s="63"/>
    </row>
    <row r="46" spans="1:8" ht="12.95" customHeight="1" x14ac:dyDescent="0.25">
      <c r="A46" s="179" t="s">
        <v>113</v>
      </c>
      <c r="B46" s="180"/>
      <c r="C46" s="180"/>
      <c r="D46" s="180"/>
      <c r="E46" s="180"/>
      <c r="F46" s="180"/>
      <c r="G46" s="180"/>
      <c r="H46" s="181"/>
    </row>
    <row r="47" spans="1:8" ht="24" customHeight="1" x14ac:dyDescent="0.25">
      <c r="A47" s="12" t="s">
        <v>86</v>
      </c>
      <c r="B47" s="5">
        <v>7.0000000000000007E-2</v>
      </c>
      <c r="C47" s="29" t="s">
        <v>73</v>
      </c>
      <c r="D47" s="29">
        <v>16</v>
      </c>
      <c r="E47" s="21" t="s">
        <v>73</v>
      </c>
      <c r="F47" s="7" t="s">
        <v>92</v>
      </c>
      <c r="G47" s="7" t="s">
        <v>100</v>
      </c>
      <c r="H47" s="6">
        <v>30</v>
      </c>
    </row>
    <row r="48" spans="1:8" ht="15.75" customHeight="1" x14ac:dyDescent="0.25">
      <c r="A48" s="12" t="s">
        <v>18</v>
      </c>
      <c r="B48" s="5">
        <v>0.09</v>
      </c>
      <c r="C48" s="22" t="s">
        <v>73</v>
      </c>
      <c r="D48" s="22">
        <v>17</v>
      </c>
      <c r="E48" s="21" t="s">
        <v>73</v>
      </c>
      <c r="F48" s="7" t="s">
        <v>92</v>
      </c>
      <c r="G48" s="7" t="s">
        <v>100</v>
      </c>
      <c r="H48" s="6">
        <v>30</v>
      </c>
    </row>
    <row r="49" spans="1:8" ht="16.5" customHeight="1" x14ac:dyDescent="0.25">
      <c r="A49" s="12" t="s">
        <v>120</v>
      </c>
      <c r="B49" s="5">
        <v>0.09</v>
      </c>
      <c r="C49" s="22" t="s">
        <v>73</v>
      </c>
      <c r="D49" s="22">
        <v>18</v>
      </c>
      <c r="E49" s="21"/>
      <c r="F49" s="182" t="s">
        <v>92</v>
      </c>
      <c r="G49" s="182" t="s">
        <v>100</v>
      </c>
      <c r="H49" s="6">
        <v>30</v>
      </c>
    </row>
    <row r="50" spans="1:8" ht="18.75" customHeight="1" x14ac:dyDescent="0.25">
      <c r="A50" s="12" t="s">
        <v>150</v>
      </c>
      <c r="B50" s="5">
        <v>0.09</v>
      </c>
      <c r="C50" s="22" t="s">
        <v>73</v>
      </c>
      <c r="D50" s="22">
        <v>20</v>
      </c>
      <c r="E50" s="21" t="s">
        <v>73</v>
      </c>
      <c r="F50" s="183"/>
      <c r="G50" s="183"/>
      <c r="H50" s="59"/>
    </row>
    <row r="51" spans="1:8" ht="23.25" customHeight="1" x14ac:dyDescent="0.25">
      <c r="A51" s="12" t="s">
        <v>20</v>
      </c>
      <c r="B51" s="5">
        <v>7.0000000000000007E-2</v>
      </c>
      <c r="C51" s="29">
        <v>17</v>
      </c>
      <c r="D51" s="29">
        <v>18</v>
      </c>
      <c r="E51" s="7" t="s">
        <v>73</v>
      </c>
      <c r="F51" s="7" t="s">
        <v>92</v>
      </c>
      <c r="G51" s="7" t="s">
        <v>100</v>
      </c>
      <c r="H51" s="6">
        <v>40</v>
      </c>
    </row>
    <row r="52" spans="1:8" ht="24" customHeight="1" x14ac:dyDescent="0.25">
      <c r="A52" s="12" t="s">
        <v>114</v>
      </c>
      <c r="B52" s="5">
        <v>7.0000000000000007E-2</v>
      </c>
      <c r="C52" s="29" t="s">
        <v>73</v>
      </c>
      <c r="D52" s="29">
        <v>18</v>
      </c>
      <c r="E52" s="7" t="s">
        <v>73</v>
      </c>
      <c r="F52" s="182" t="s">
        <v>92</v>
      </c>
      <c r="G52" s="182" t="s">
        <v>100</v>
      </c>
      <c r="H52" s="6">
        <v>40</v>
      </c>
    </row>
    <row r="53" spans="1:8" ht="24" customHeight="1" x14ac:dyDescent="0.25">
      <c r="A53" s="12" t="s">
        <v>148</v>
      </c>
      <c r="B53" s="5">
        <v>7.0000000000000007E-2</v>
      </c>
      <c r="C53" s="29"/>
      <c r="D53" s="29">
        <v>15</v>
      </c>
      <c r="E53" s="7"/>
      <c r="F53" s="183"/>
      <c r="G53" s="183"/>
      <c r="H53" s="49"/>
    </row>
    <row r="54" spans="1:8" ht="12.75" customHeight="1" x14ac:dyDescent="0.25">
      <c r="A54" s="179" t="s">
        <v>87</v>
      </c>
      <c r="B54" s="180"/>
      <c r="C54" s="180"/>
      <c r="D54" s="180"/>
      <c r="E54" s="180"/>
      <c r="F54" s="180"/>
      <c r="G54" s="180"/>
      <c r="H54" s="181"/>
    </row>
    <row r="55" spans="1:8" ht="12.95" customHeight="1" x14ac:dyDescent="0.25">
      <c r="A55" s="12" t="s">
        <v>19</v>
      </c>
      <c r="B55" s="5">
        <v>6.5000000000000002E-2</v>
      </c>
      <c r="C55" s="29" t="s">
        <v>73</v>
      </c>
      <c r="D55" s="29">
        <v>10</v>
      </c>
      <c r="E55" s="7" t="s">
        <v>73</v>
      </c>
      <c r="F55" s="6" t="s">
        <v>105</v>
      </c>
      <c r="G55" s="7" t="s">
        <v>100</v>
      </c>
      <c r="H55" s="6">
        <v>40</v>
      </c>
    </row>
    <row r="56" spans="1:8" ht="16.5" customHeight="1" x14ac:dyDescent="0.25">
      <c r="A56" s="27" t="s">
        <v>149</v>
      </c>
      <c r="B56" s="35">
        <v>7.4999999999999997E-2</v>
      </c>
      <c r="C56" s="40">
        <v>16.3</v>
      </c>
      <c r="D56" s="39">
        <v>17</v>
      </c>
      <c r="E56" s="58"/>
      <c r="F56" s="7"/>
      <c r="G56" s="7" t="s">
        <v>93</v>
      </c>
      <c r="H56" s="58"/>
    </row>
    <row r="57" spans="1:8" x14ac:dyDescent="0.25">
      <c r="A57" s="179" t="s">
        <v>43</v>
      </c>
      <c r="B57" s="180"/>
      <c r="C57" s="180"/>
      <c r="D57" s="180"/>
      <c r="E57" s="180"/>
      <c r="F57" s="180"/>
      <c r="G57" s="180"/>
      <c r="H57" s="181"/>
    </row>
    <row r="58" spans="1:8" ht="15" customHeight="1" x14ac:dyDescent="0.25">
      <c r="A58" s="12" t="s">
        <v>186</v>
      </c>
      <c r="B58" s="3">
        <v>0.5</v>
      </c>
      <c r="C58" s="29" t="s">
        <v>73</v>
      </c>
      <c r="D58" s="29">
        <v>38</v>
      </c>
      <c r="E58" s="29" t="s">
        <v>73</v>
      </c>
      <c r="F58" s="6" t="s">
        <v>73</v>
      </c>
      <c r="G58" s="20" t="s">
        <v>28</v>
      </c>
      <c r="H58" s="6" t="s">
        <v>73</v>
      </c>
    </row>
    <row r="59" spans="1:8" ht="16.5" customHeight="1" x14ac:dyDescent="0.25">
      <c r="A59" s="12" t="s">
        <v>115</v>
      </c>
      <c r="B59" s="3">
        <v>0.3</v>
      </c>
      <c r="C59" s="29" t="s">
        <v>73</v>
      </c>
      <c r="D59" s="29">
        <v>19</v>
      </c>
      <c r="E59" s="29" t="s">
        <v>73</v>
      </c>
      <c r="F59" s="6" t="s">
        <v>73</v>
      </c>
      <c r="G59" s="20" t="s">
        <v>28</v>
      </c>
      <c r="H59" s="6" t="s">
        <v>73</v>
      </c>
    </row>
    <row r="60" spans="1:8" ht="12.95" customHeight="1" x14ac:dyDescent="0.25">
      <c r="A60" s="12" t="s">
        <v>107</v>
      </c>
      <c r="B60" s="3">
        <v>0.3</v>
      </c>
      <c r="C60" s="29" t="s">
        <v>73</v>
      </c>
      <c r="D60" s="29">
        <v>16</v>
      </c>
      <c r="E60" s="29" t="s">
        <v>73</v>
      </c>
      <c r="F60" s="6" t="s">
        <v>73</v>
      </c>
      <c r="G60" s="20" t="s">
        <v>28</v>
      </c>
      <c r="H60" s="6" t="s">
        <v>73</v>
      </c>
    </row>
    <row r="61" spans="1:8" ht="12.95" customHeight="1" x14ac:dyDescent="0.25">
      <c r="A61" s="12" t="s">
        <v>108</v>
      </c>
      <c r="B61" s="3">
        <v>0.5</v>
      </c>
      <c r="C61" s="29" t="s">
        <v>73</v>
      </c>
      <c r="D61" s="29">
        <v>15</v>
      </c>
      <c r="E61" s="29" t="s">
        <v>73</v>
      </c>
      <c r="F61" s="6" t="s">
        <v>73</v>
      </c>
      <c r="G61" s="6" t="s">
        <v>74</v>
      </c>
      <c r="H61" s="6" t="s">
        <v>73</v>
      </c>
    </row>
    <row r="62" spans="1:8" ht="12.95" customHeight="1" x14ac:dyDescent="0.25">
      <c r="A62" s="12" t="s">
        <v>108</v>
      </c>
      <c r="B62" s="28">
        <v>1</v>
      </c>
      <c r="C62" s="29" t="s">
        <v>73</v>
      </c>
      <c r="D62" s="29">
        <v>30</v>
      </c>
      <c r="E62" s="29" t="s">
        <v>73</v>
      </c>
      <c r="F62" s="6" t="s">
        <v>73</v>
      </c>
      <c r="G62" s="6" t="s">
        <v>74</v>
      </c>
      <c r="H62" s="6" t="s">
        <v>73</v>
      </c>
    </row>
    <row r="63" spans="1:8" x14ac:dyDescent="0.25">
      <c r="A63" s="179" t="s">
        <v>44</v>
      </c>
      <c r="B63" s="180"/>
      <c r="C63" s="180"/>
      <c r="D63" s="180"/>
      <c r="E63" s="180"/>
      <c r="F63" s="180"/>
      <c r="G63" s="180"/>
      <c r="H63" s="181"/>
    </row>
    <row r="64" spans="1:8" ht="12.95" customHeight="1" x14ac:dyDescent="0.25">
      <c r="A64" s="27" t="s">
        <v>109</v>
      </c>
      <c r="B64" s="28">
        <v>1</v>
      </c>
      <c r="C64" s="184">
        <v>65</v>
      </c>
      <c r="D64" s="185"/>
      <c r="E64" s="186"/>
      <c r="F64" s="187" t="s">
        <v>80</v>
      </c>
      <c r="G64" s="188"/>
      <c r="H64" s="2"/>
    </row>
    <row r="65" spans="1:8" ht="12.95" customHeight="1" x14ac:dyDescent="0.25">
      <c r="A65" s="27" t="s">
        <v>110</v>
      </c>
      <c r="B65" s="28">
        <v>1</v>
      </c>
      <c r="C65" s="184">
        <v>44</v>
      </c>
      <c r="D65" s="185"/>
      <c r="E65" s="186"/>
      <c r="F65" s="189"/>
      <c r="G65" s="190"/>
      <c r="H65" s="2"/>
    </row>
    <row r="66" spans="1:8" ht="12.95" customHeight="1" x14ac:dyDescent="0.25">
      <c r="A66" s="34" t="s">
        <v>140</v>
      </c>
      <c r="B66" s="86" t="s">
        <v>187</v>
      </c>
      <c r="C66" s="68"/>
      <c r="D66" s="69">
        <v>70</v>
      </c>
      <c r="E66" s="70"/>
      <c r="F66" s="189"/>
      <c r="G66" s="190"/>
      <c r="H66" s="2"/>
    </row>
    <row r="67" spans="1:8" ht="12.95" customHeight="1" x14ac:dyDescent="0.25">
      <c r="A67" s="34" t="s">
        <v>140</v>
      </c>
      <c r="B67" s="30">
        <v>1</v>
      </c>
      <c r="C67" s="68"/>
      <c r="D67" s="69">
        <v>72</v>
      </c>
      <c r="E67" s="70"/>
      <c r="F67" s="191"/>
      <c r="G67" s="192"/>
      <c r="H67" s="2"/>
    </row>
    <row r="68" spans="1:8" ht="12.95" customHeight="1" x14ac:dyDescent="0.25">
      <c r="A68" s="34" t="s">
        <v>111</v>
      </c>
      <c r="B68" s="30">
        <v>1</v>
      </c>
      <c r="C68" s="184">
        <v>77</v>
      </c>
      <c r="D68" s="185"/>
      <c r="E68" s="186"/>
      <c r="F68" s="187" t="s">
        <v>112</v>
      </c>
      <c r="G68" s="188"/>
      <c r="H68" s="2"/>
    </row>
    <row r="69" spans="1:8" ht="12.95" customHeight="1" x14ac:dyDescent="0.25">
      <c r="A69" s="34" t="s">
        <v>111</v>
      </c>
      <c r="B69" s="30">
        <v>0.6</v>
      </c>
      <c r="C69" s="184">
        <v>60</v>
      </c>
      <c r="D69" s="185"/>
      <c r="E69" s="186"/>
      <c r="F69" s="189"/>
      <c r="G69" s="190"/>
      <c r="H69" s="2"/>
    </row>
    <row r="70" spans="1:8" ht="12.95" customHeight="1" x14ac:dyDescent="0.25">
      <c r="A70" s="34" t="s">
        <v>111</v>
      </c>
      <c r="B70" s="86" t="s">
        <v>187</v>
      </c>
      <c r="C70" s="193">
        <v>74</v>
      </c>
      <c r="D70" s="194"/>
      <c r="E70" s="195"/>
      <c r="F70" s="191"/>
      <c r="G70" s="192"/>
      <c r="H70" s="2"/>
    </row>
  </sheetData>
  <mergeCells count="30">
    <mergeCell ref="C68:E68"/>
    <mergeCell ref="F68:G70"/>
    <mergeCell ref="C69:E69"/>
    <mergeCell ref="C70:E70"/>
    <mergeCell ref="A63:H63"/>
    <mergeCell ref="C64:E64"/>
    <mergeCell ref="C65:E65"/>
    <mergeCell ref="F64:G67"/>
    <mergeCell ref="A5:H5"/>
    <mergeCell ref="A32:H32"/>
    <mergeCell ref="A46:H46"/>
    <mergeCell ref="A54:H54"/>
    <mergeCell ref="A57:H57"/>
    <mergeCell ref="F6:F7"/>
    <mergeCell ref="G6:G7"/>
    <mergeCell ref="F10:F11"/>
    <mergeCell ref="F52:F53"/>
    <mergeCell ref="G52:G53"/>
    <mergeCell ref="G10:G11"/>
    <mergeCell ref="G49:G50"/>
    <mergeCell ref="F49:F50"/>
    <mergeCell ref="B1:H1"/>
    <mergeCell ref="A2:H2"/>
    <mergeCell ref="A3:A4"/>
    <mergeCell ref="B3:B4"/>
    <mergeCell ref="C3:C4"/>
    <mergeCell ref="D3:D4"/>
    <mergeCell ref="E3:E4"/>
    <mergeCell ref="F3:G3"/>
    <mergeCell ref="H3:H4"/>
  </mergeCells>
  <pageMargins left="0.31496062992125984" right="0.31496062992125984" top="0.15748031496062992" bottom="0.15748031496062992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кондитерская</vt:lpstr>
      <vt:lpstr>ХБ</vt:lpstr>
    </vt:vector>
  </TitlesOfParts>
  <Company>CorporatE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Надежда К. Галингер</cp:lastModifiedBy>
  <cp:lastPrinted>2016-05-12T12:54:24Z</cp:lastPrinted>
  <dcterms:created xsi:type="dcterms:W3CDTF">2012-10-05T08:50:08Z</dcterms:created>
  <dcterms:modified xsi:type="dcterms:W3CDTF">2016-07-14T07:27:57Z</dcterms:modified>
</cp:coreProperties>
</file>