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0730" windowHeight="9735" activeTab="1"/>
  </bookViews>
  <sheets>
    <sheet name="кондитерская" sheetId="2" r:id="rId1"/>
    <sheet name="ХБ" sheetId="11" r:id="rId2"/>
    <sheet name="Лист1" sheetId="12" state="hidden" r:id="rId3"/>
  </sheet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2" l="1"/>
  <c r="F52" i="2"/>
  <c r="F53" i="2"/>
  <c r="F54" i="2"/>
  <c r="F55" i="2"/>
  <c r="F56" i="2"/>
  <c r="F57" i="2"/>
  <c r="F58" i="2"/>
  <c r="F59" i="2"/>
  <c r="F60" i="2"/>
  <c r="F49" i="2" l="1"/>
  <c r="C42" i="2" l="1"/>
  <c r="F41" i="2" l="1"/>
  <c r="F47" i="2" l="1"/>
  <c r="F44" i="2" l="1"/>
  <c r="F31" i="2" l="1"/>
  <c r="F30" i="2"/>
  <c r="F29" i="2"/>
  <c r="F43" i="2" l="1"/>
  <c r="F28" i="2" l="1"/>
  <c r="F20" i="2" l="1"/>
  <c r="E8" i="2"/>
  <c r="E7" i="2"/>
  <c r="E9" i="2"/>
  <c r="F27" i="2"/>
  <c r="E5" i="2"/>
  <c r="E6" i="2"/>
  <c r="E4" i="2"/>
  <c r="F19" i="2"/>
  <c r="F25" i="2"/>
  <c r="F34" i="2" l="1"/>
  <c r="F33" i="2"/>
  <c r="F32" i="2" l="1"/>
  <c r="F26" i="2"/>
  <c r="F24" i="2"/>
  <c r="F23" i="2"/>
  <c r="F22" i="2"/>
  <c r="F21" i="2"/>
</calcChain>
</file>

<file path=xl/sharedStrings.xml><?xml version="1.0" encoding="utf-8"?>
<sst xmlns="http://schemas.openxmlformats.org/spreadsheetml/2006/main" count="389" uniqueCount="200">
  <si>
    <t>Наименование</t>
  </si>
  <si>
    <t>Баранки яичные</t>
  </si>
  <si>
    <t>Сушки ванильные</t>
  </si>
  <si>
    <t>Вес изделия, кг.</t>
  </si>
  <si>
    <t>ХЛЕБ</t>
  </si>
  <si>
    <t xml:space="preserve">Хлеб «Баварский» </t>
  </si>
  <si>
    <t>Хлеб «Мариинский»</t>
  </si>
  <si>
    <t xml:space="preserve">Хлеб «Тостовый» к завтраку </t>
  </si>
  <si>
    <t xml:space="preserve">Хлеб «Здоровье» I сорт </t>
  </si>
  <si>
    <t>БАТОНЫ И БУЛОЧНЫЕ ИЗДЕЛИЯ</t>
  </si>
  <si>
    <t xml:space="preserve">Батон с изюмом в/с </t>
  </si>
  <si>
    <t xml:space="preserve">Батон Особый в/с </t>
  </si>
  <si>
    <t xml:space="preserve">Витушка Сдобная в/с </t>
  </si>
  <si>
    <t xml:space="preserve">Крендель с маком в/с </t>
  </si>
  <si>
    <t xml:space="preserve">Плюшка Московская </t>
  </si>
  <si>
    <t xml:space="preserve">Рулетик с маком в/с </t>
  </si>
  <si>
    <t xml:space="preserve">Круассан с вареным сгущ. молоком </t>
  </si>
  <si>
    <t xml:space="preserve">Слойка «Забава» с яблочной начинкой </t>
  </si>
  <si>
    <t xml:space="preserve">Хлеб «Полоцкий» </t>
  </si>
  <si>
    <t>Отпускная цена за упаковку, руб.</t>
  </si>
  <si>
    <t>Баранки ванильные</t>
  </si>
  <si>
    <t xml:space="preserve">Баранки сахарные  с маком </t>
  </si>
  <si>
    <t>Срок хранения</t>
  </si>
  <si>
    <t>30 суток</t>
  </si>
  <si>
    <t xml:space="preserve">Сушки "Малютка" </t>
  </si>
  <si>
    <t>Сушки с маком</t>
  </si>
  <si>
    <t>Маффины- кексы - коржики</t>
  </si>
  <si>
    <t>Маффины "Лакомка" шоколадные</t>
  </si>
  <si>
    <t>Маффины "Лакомка" ванильные</t>
  </si>
  <si>
    <t>21 сутки</t>
  </si>
  <si>
    <t>45 суток</t>
  </si>
  <si>
    <t xml:space="preserve"> ООО "Хлебокомбинат "АБСОЛЮТ" </t>
  </si>
  <si>
    <t>Вид и вес упаковки</t>
  </si>
  <si>
    <t>"Северные" по ГОСТ</t>
  </si>
  <si>
    <t>"Комсомольские" по ГОСТ</t>
  </si>
  <si>
    <t>"Воронежские "по ГОСТ</t>
  </si>
  <si>
    <t>"Сахарные" по ГОСТ</t>
  </si>
  <si>
    <t>"Колечки медовые" песочное со вкусом меда</t>
  </si>
  <si>
    <t>СУХАРИ</t>
  </si>
  <si>
    <t>ТЕСТО</t>
  </si>
  <si>
    <t>Кол-во штук в лотке</t>
  </si>
  <si>
    <t>без уп-ки</t>
  </si>
  <si>
    <t>в уп-ке</t>
  </si>
  <si>
    <t>Цена за кг, руб.</t>
  </si>
  <si>
    <t>4,0 кг гофрокоробка</t>
  </si>
  <si>
    <t>7 суток</t>
  </si>
  <si>
    <t>1,0 кг коробка - "Телевизор"</t>
  </si>
  <si>
    <t>2,0 кг коробка -  "Телевизор"</t>
  </si>
  <si>
    <t>3,0 кг коробка - "Телевизор"</t>
  </si>
  <si>
    <t>Печенье сдобное кокосовое "Сердечки" (сдобное с кокосом)</t>
  </si>
  <si>
    <t>"Банановое" (песочное с начинкой, кремфил "Банан")</t>
  </si>
  <si>
    <t>"Твист" (песочное с какао)</t>
  </si>
  <si>
    <t>"Атланта шоколад" (хрустящее печенье с какао)</t>
  </si>
  <si>
    <t>"Датское" (нежное рассыпчатое песочное печенье с какао)</t>
  </si>
  <si>
    <t>"Овсяное" с изюмом</t>
  </si>
  <si>
    <t>"Овсяное" с шоколадными каплями</t>
  </si>
  <si>
    <t>"Овсяное" (классическое по ГОСТу)</t>
  </si>
  <si>
    <t>"Колобок с вареной сгущенкой" (печенье  с начинкой  сгущеное молоко)</t>
  </si>
  <si>
    <t>2,5 кг коробка - "Телевизор"</t>
  </si>
  <si>
    <t>60 суток</t>
  </si>
  <si>
    <t>"Подмосковные" по ГОСТ</t>
  </si>
  <si>
    <t>"Шоколадные" по ГОСТ</t>
  </si>
  <si>
    <t>"Клюквенные" по ГОСТ</t>
  </si>
  <si>
    <t>-</t>
  </si>
  <si>
    <t>4 мес.</t>
  </si>
  <si>
    <t>Булка Ярославская I сорт</t>
  </si>
  <si>
    <t xml:space="preserve"> Московский ржаной</t>
  </si>
  <si>
    <t>"Атланта" (cдобное печенье)</t>
  </si>
  <si>
    <t xml:space="preserve">"Атланта творожное" (печенье творожное с изюмом) </t>
  </si>
  <si>
    <t>24 ч при t=+5-0
72 ч при t=-5-0</t>
  </si>
  <si>
    <t>3,0 кг гофрокоробка</t>
  </si>
  <si>
    <t xml:space="preserve">"Творожное с цукатами" </t>
  </si>
  <si>
    <t>Сушка новая</t>
  </si>
  <si>
    <t xml:space="preserve">Батон Нарезной в/с </t>
  </si>
  <si>
    <t>Цена изделия без упаковки, руб.</t>
  </si>
  <si>
    <t>Цена изделия в упаковке, руб.</t>
  </si>
  <si>
    <t>Цена изделия в нарезке, руб.</t>
  </si>
  <si>
    <t xml:space="preserve">Хлеб Пшеничный I сорт </t>
  </si>
  <si>
    <t>24 часа</t>
  </si>
  <si>
    <t>72 часа</t>
  </si>
  <si>
    <t xml:space="preserve">Хлеб Дарницкий </t>
  </si>
  <si>
    <t>36 часов</t>
  </si>
  <si>
    <t>4 суток</t>
  </si>
  <si>
    <t xml:space="preserve">Хлеб Бородинский </t>
  </si>
  <si>
    <t xml:space="preserve">Хлеб «Абсолютик» </t>
  </si>
  <si>
    <t xml:space="preserve">Хлеб Подовый I сорт  </t>
  </si>
  <si>
    <t>3 суток</t>
  </si>
  <si>
    <t>Хлеб «Геркулес 8 злаков»</t>
  </si>
  <si>
    <t>Хлеб Столичный</t>
  </si>
  <si>
    <t>Хлеб Российский</t>
  </si>
  <si>
    <t xml:space="preserve">Хлеб «Белорусский» с клюквой </t>
  </si>
  <si>
    <t>16 часов</t>
  </si>
  <si>
    <t>2 суток</t>
  </si>
  <si>
    <t>Сухари-гренки ржаные</t>
  </si>
  <si>
    <t xml:space="preserve">Сухари панировочные </t>
  </si>
  <si>
    <t>Тесто дрож. сдобное в/с</t>
  </si>
  <si>
    <t>Тесто дрожжевое в/с</t>
  </si>
  <si>
    <t>Тесто слоеное дрожжевое в/с</t>
  </si>
  <si>
    <t>30 суток при t=-18</t>
  </si>
  <si>
    <t>ИЗДЕЛИЯ ИЗ СЛОЕННОГО ТЕСТА</t>
  </si>
  <si>
    <t>Слойка «Забава» с вишневой начинкой</t>
  </si>
  <si>
    <t>Сухари-гренки пшеничные в/с</t>
  </si>
  <si>
    <t xml:space="preserve">Кекс "Уфимский" </t>
  </si>
  <si>
    <t xml:space="preserve">Круассан с земляничной начинкой </t>
  </si>
  <si>
    <t>6 месяцев</t>
  </si>
  <si>
    <t>Хлеб «Тостовый» к завтраку</t>
  </si>
  <si>
    <r>
      <t xml:space="preserve">Кекс "Столичный" (с изюмом) </t>
    </r>
    <r>
      <rPr>
        <i/>
        <sz val="10"/>
        <color rgb="FF000000"/>
        <rFont val="Arial"/>
        <family val="2"/>
        <charset val="204"/>
      </rPr>
      <t>цена за изделие весом 0,3 кг</t>
    </r>
  </si>
  <si>
    <t>Хлеб "Рябинушка" пшеничный витам. 1 сорт</t>
  </si>
  <si>
    <t>Солнышко печенье сдобное</t>
  </si>
  <si>
    <t>90 суток</t>
  </si>
  <si>
    <t>3,5 кг коробка - "Телевизор"</t>
  </si>
  <si>
    <t xml:space="preserve">"Коровка" с вареной сгущенкой </t>
  </si>
  <si>
    <t>Тесто слоенное пресное в/с</t>
  </si>
  <si>
    <t>Сахарное "Топтыжка" топленое молоко</t>
  </si>
  <si>
    <t xml:space="preserve">Сахарное "Топтыжка" к кофе </t>
  </si>
  <si>
    <t xml:space="preserve">Сахарное "Ажурное" сливочное </t>
  </si>
  <si>
    <t>Квас сухой хлебный</t>
  </si>
  <si>
    <t xml:space="preserve">Слойка «Забава» с творожной начинкой </t>
  </si>
  <si>
    <t>Сырная палочка</t>
  </si>
  <si>
    <t xml:space="preserve">Хлеб "Волшебная рожь" тостовый </t>
  </si>
  <si>
    <t>1,8 кг коробка -"телевизор"</t>
  </si>
  <si>
    <t>Коржик молочный</t>
  </si>
  <si>
    <t>0,5 кг/6 прозрачный пакет с клипсой</t>
  </si>
  <si>
    <t>0,4 кг/10 прозрачный пакет- подушка</t>
  </si>
  <si>
    <t>0,3 кг/9 коррекс</t>
  </si>
  <si>
    <t>0,3 кг /18коррекс</t>
  </si>
  <si>
    <t>0,25 кг /18пакет</t>
  </si>
  <si>
    <t>0,08 кг в индивидуальной п/э</t>
  </si>
  <si>
    <t>0,35 кг в индивидуальной п/э</t>
  </si>
  <si>
    <t>0,3 кг в индивидуальной п/э</t>
  </si>
  <si>
    <t xml:space="preserve">0,4 кг/12 пакет п/э </t>
  </si>
  <si>
    <t xml:space="preserve">3,5 кг коробка </t>
  </si>
  <si>
    <t xml:space="preserve">0,4 кг/14 пакет п/э </t>
  </si>
  <si>
    <t xml:space="preserve">6,0 кг короб гофрокартон </t>
  </si>
  <si>
    <t xml:space="preserve">"Орешки" с вареной сгущенкой </t>
  </si>
  <si>
    <t>Сухари пшеничные сладкие в/с</t>
  </si>
  <si>
    <t>1/5 кг</t>
  </si>
  <si>
    <t>Сдоба Выборгская в/с сорт</t>
  </si>
  <si>
    <t xml:space="preserve">Вафли венские с фруктовой начинкой </t>
  </si>
  <si>
    <t xml:space="preserve">Вафли венские с вареной сгущенкой </t>
  </si>
  <si>
    <t xml:space="preserve">Вафли венские </t>
  </si>
  <si>
    <t xml:space="preserve">"Греческое" (рассыпчатое печенье с семечками и овсяными хлопьями)  </t>
  </si>
  <si>
    <t xml:space="preserve">2,0 кг коробка </t>
  </si>
  <si>
    <t>120 суток при t=-18</t>
  </si>
  <si>
    <t>Сахарное " Фитнес" зерновое /новинка/</t>
  </si>
  <si>
    <t>0,65/12  коробка</t>
  </si>
  <si>
    <t xml:space="preserve">Печенье сдобное "Лакомка клюквенная" </t>
  </si>
  <si>
    <t xml:space="preserve">Печенье сдобное "Лакомка варенка" </t>
  </si>
  <si>
    <t>Ватрушка"Дельфийская" с натуральными ягодами</t>
  </si>
  <si>
    <t xml:space="preserve">"Абсолют" с лимонной начинкой </t>
  </si>
  <si>
    <t>5 суток</t>
  </si>
  <si>
    <t>"Ржаные" по ГОСТ</t>
  </si>
  <si>
    <t xml:space="preserve">Калач Нива с кунжутом  в\с </t>
  </si>
  <si>
    <t xml:space="preserve">Сахарное "Кроха" </t>
  </si>
  <si>
    <t xml:space="preserve">Сахарное "Абсолют" шоколадное </t>
  </si>
  <si>
    <t xml:space="preserve">Сахарное "Абсолют юбилейное" </t>
  </si>
  <si>
    <t xml:space="preserve">Хлеб  бездрожжевой  "Утренний" </t>
  </si>
  <si>
    <t xml:space="preserve">Хлеб  бездрожжевой  "Вечерний" </t>
  </si>
  <si>
    <t>Хлеб Николаевский нарез /новинка/</t>
  </si>
  <si>
    <t xml:space="preserve">Тесто  бездрожжевое слоеное "Абсолютно без хлопот" </t>
  </si>
  <si>
    <t xml:space="preserve">Тесто  дрожжевое слоеное "Абсолютно без хлопот" </t>
  </si>
  <si>
    <t>0,4кг/6 коррекс</t>
  </si>
  <si>
    <t>0,35кг/18  коррекс</t>
  </si>
  <si>
    <t>0,65кг /12 коробка</t>
  </si>
  <si>
    <t>0,65кг/12  коробка</t>
  </si>
  <si>
    <t xml:space="preserve">ООО "Хлебокомбинат "АБСОЛЮТ" </t>
  </si>
  <si>
    <t xml:space="preserve">0,3кг/12 коррекс             </t>
  </si>
  <si>
    <t>Сахарное "Ажурное" шоколадное /новинка/</t>
  </si>
  <si>
    <t xml:space="preserve"> 0,4 кг/10 коррекс</t>
  </si>
  <si>
    <t>Хлеб Крестьянский из муки в/с уп</t>
  </si>
  <si>
    <t>0,5/1кг</t>
  </si>
  <si>
    <t>20,00/40,00</t>
  </si>
  <si>
    <t xml:space="preserve">0,35кг/12шт  </t>
  </si>
  <si>
    <t xml:space="preserve">Круассан с шоколадной начинкой </t>
  </si>
  <si>
    <t>Слойка "Забава" с начинкой еживика</t>
  </si>
  <si>
    <t xml:space="preserve">Тарталетки </t>
  </si>
  <si>
    <t xml:space="preserve">0,25кг   </t>
  </si>
  <si>
    <t xml:space="preserve">Печенье "Карусель" с фруктово-ягодной  начинкой </t>
  </si>
  <si>
    <t>Хлеб Дарницкий новинка</t>
  </si>
  <si>
    <t xml:space="preserve"> 0,4кг/ 12 коробка</t>
  </si>
  <si>
    <t>0,2кг/12шт в уп</t>
  </si>
  <si>
    <t>0,45кг/12 коррекс</t>
  </si>
  <si>
    <t xml:space="preserve"> 0,5кг/12коробка </t>
  </si>
  <si>
    <t>Хлеб Дарницкий</t>
  </si>
  <si>
    <t>Хлеб Дарницкий витаминиз.</t>
  </si>
  <si>
    <t xml:space="preserve">  0,5кг/12шт</t>
  </si>
  <si>
    <t xml:space="preserve"> 0,5кг/12шт</t>
  </si>
  <si>
    <t xml:space="preserve">0,5кг/12 шт  </t>
  </si>
  <si>
    <t>5,4 кг коробка</t>
  </si>
  <si>
    <t xml:space="preserve">4,5 кг коробка </t>
  </si>
  <si>
    <t>5 кг коробка</t>
  </si>
  <si>
    <t>2 кг корбка</t>
  </si>
  <si>
    <t>2 кг коробка</t>
  </si>
  <si>
    <t>"Атланта фруктовое" (тонкое печенье с малиновой начинкой)</t>
  </si>
  <si>
    <r>
      <t>Ф</t>
    </r>
    <r>
      <rPr>
        <sz val="13"/>
        <color theme="1"/>
        <rFont val="Calibri"/>
        <family val="2"/>
        <charset val="204"/>
        <scheme val="minor"/>
      </rPr>
      <t>акт. адрес:625014, г. Тюмень, 3 км. Старого Тобольского тракта, 4а Контактные телефоны:
8 (3452) 393-888 - доб. 1-хлеб, 2-кондитерка;    e-mail   absolut-hlebzakaz@mail.ru</t>
    </r>
  </si>
  <si>
    <t>Кекс "Морковный"</t>
  </si>
  <si>
    <t>0,18 кг/9 коррекс</t>
  </si>
  <si>
    <t>Улитка сдоб. с фр.начинкой (новинка)</t>
  </si>
  <si>
    <t xml:space="preserve">0,6 кг/12 коробка, </t>
  </si>
  <si>
    <t>Факт. адрес:625014, г. Тюмень, 3 км. Старого Тобольского тракта, 4а Контактные телефоны:  8 (3452) 393-888;  e-mail   absolut-hleb@mail.ru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</si>
</sst>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3"/>
      <color rgb="FF000000"/>
      <name val="Calibri"/>
      <family val="2"/>
      <charset val="204"/>
      <scheme val="minor"/>
    </font>
    <font>
      <sz val="11"/>
      <color theme="1"/>
      <name val="Calibri"/>
      <family val="2"/>
    </font>
    <font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7" borderId="0" xfId="0" applyFill="1"/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14" fillId="8" borderId="3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10" borderId="0" xfId="0" applyFill="1"/>
    <xf numFmtId="164" fontId="0" fillId="8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164" fontId="0" fillId="0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ill="1"/>
    <xf numFmtId="0" fontId="4" fillId="3" borderId="19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7" borderId="24" xfId="0" applyFill="1" applyBorder="1"/>
    <xf numFmtId="164" fontId="0" fillId="8" borderId="19" xfId="0" applyNumberForma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8" borderId="19" xfId="0" applyNumberFormat="1" applyFont="1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8" borderId="1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8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2" fontId="22" fillId="0" borderId="1" xfId="0" applyNumberFormat="1" applyFont="1" applyBorder="1" applyAlignment="1">
      <alignment horizontal="left" vertical="center" wrapText="1"/>
    </xf>
    <xf numFmtId="2" fontId="22" fillId="8" borderId="1" xfId="0" applyNumberFormat="1" applyFont="1" applyFill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2" fontId="22" fillId="0" borderId="1" xfId="0" applyNumberFormat="1" applyFont="1" applyFill="1" applyBorder="1" applyAlignment="1">
      <alignment horizontal="left" vertical="center"/>
    </xf>
    <xf numFmtId="2" fontId="22" fillId="0" borderId="5" xfId="0" applyNumberFormat="1" applyFont="1" applyBorder="1" applyAlignment="1">
      <alignment horizontal="left" vertical="center"/>
    </xf>
    <xf numFmtId="2" fontId="22" fillId="0" borderId="7" xfId="0" applyNumberFormat="1" applyFont="1" applyBorder="1" applyAlignment="1">
      <alignment horizontal="left" vertical="center"/>
    </xf>
    <xf numFmtId="0" fontId="22" fillId="8" borderId="1" xfId="0" applyFont="1" applyFill="1" applyBorder="1" applyAlignment="1">
      <alignment horizontal="left" vertical="center" wrapText="1"/>
    </xf>
    <xf numFmtId="2" fontId="22" fillId="8" borderId="1" xfId="0" applyNumberFormat="1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top" wrapText="1"/>
    </xf>
    <xf numFmtId="2" fontId="22" fillId="8" borderId="1" xfId="0" applyNumberFormat="1" applyFont="1" applyFill="1" applyBorder="1" applyAlignment="1">
      <alignment horizontal="left"/>
    </xf>
    <xf numFmtId="2" fontId="22" fillId="0" borderId="1" xfId="0" applyNumberFormat="1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164" fontId="22" fillId="8" borderId="1" xfId="0" applyNumberFormat="1" applyFont="1" applyFill="1" applyBorder="1" applyAlignment="1">
      <alignment horizontal="left" vertical="center" wrapText="1"/>
    </xf>
    <xf numFmtId="0" fontId="22" fillId="8" borderId="7" xfId="0" applyFont="1" applyFill="1" applyBorder="1" applyAlignment="1">
      <alignment horizontal="left" vertical="center" wrapText="1"/>
    </xf>
    <xf numFmtId="12" fontId="22" fillId="8" borderId="7" xfId="0" applyNumberFormat="1" applyFont="1" applyFill="1" applyBorder="1" applyAlignment="1">
      <alignment horizontal="left" vertical="center" wrapText="1"/>
    </xf>
    <xf numFmtId="2" fontId="22" fillId="8" borderId="2" xfId="0" applyNumberFormat="1" applyFont="1" applyFill="1" applyBorder="1" applyAlignment="1">
      <alignment horizontal="left" vertical="center"/>
    </xf>
    <xf numFmtId="2" fontId="22" fillId="8" borderId="6" xfId="0" applyNumberFormat="1" applyFont="1" applyFill="1" applyBorder="1" applyAlignment="1">
      <alignment horizontal="left" vertical="center"/>
    </xf>
    <xf numFmtId="2" fontId="22" fillId="8" borderId="3" xfId="0" applyNumberFormat="1" applyFont="1" applyFill="1" applyBorder="1" applyAlignment="1">
      <alignment horizontal="left" vertical="center"/>
    </xf>
    <xf numFmtId="164" fontId="22" fillId="8" borderId="7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left" vertical="top" wrapText="1"/>
    </xf>
    <xf numFmtId="0" fontId="12" fillId="2" borderId="28" xfId="0" applyFont="1" applyFill="1" applyBorder="1" applyAlignment="1">
      <alignment horizontal="left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8" fillId="2" borderId="2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164" fontId="0" fillId="4" borderId="2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0" fillId="0" borderId="7" xfId="0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/>
    </xf>
    <xf numFmtId="0" fontId="21" fillId="8" borderId="1" xfId="0" applyFont="1" applyFill="1" applyBorder="1" applyAlignment="1">
      <alignment horizontal="left" vertical="center" wrapText="1"/>
    </xf>
    <xf numFmtId="0" fontId="22" fillId="9" borderId="2" xfId="0" applyFont="1" applyFill="1" applyBorder="1" applyAlignment="1">
      <alignment horizontal="left" vertical="center" wrapText="1"/>
    </xf>
    <xf numFmtId="0" fontId="22" fillId="9" borderId="6" xfId="0" applyFont="1" applyFill="1" applyBorder="1" applyAlignment="1">
      <alignment horizontal="left" vertical="center" wrapText="1"/>
    </xf>
    <xf numFmtId="0" fontId="22" fillId="9" borderId="3" xfId="0" applyFont="1" applyFill="1" applyBorder="1" applyAlignment="1">
      <alignment horizontal="left" vertical="center" wrapText="1"/>
    </xf>
    <xf numFmtId="2" fontId="22" fillId="8" borderId="2" xfId="0" applyNumberFormat="1" applyFont="1" applyFill="1" applyBorder="1" applyAlignment="1">
      <alignment horizontal="left" vertical="center"/>
    </xf>
    <xf numFmtId="2" fontId="22" fillId="8" borderId="6" xfId="0" applyNumberFormat="1" applyFont="1" applyFill="1" applyBorder="1" applyAlignment="1">
      <alignment horizontal="left" vertical="center"/>
    </xf>
    <xf numFmtId="2" fontId="22" fillId="8" borderId="3" xfId="0" applyNumberFormat="1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9" borderId="1" xfId="0" applyFont="1" applyFill="1" applyBorder="1" applyAlignment="1">
      <alignment horizontal="left" vertical="center" wrapText="1"/>
    </xf>
    <xf numFmtId="2" fontId="22" fillId="0" borderId="5" xfId="0" applyNumberFormat="1" applyFont="1" applyBorder="1" applyAlignment="1">
      <alignment horizontal="left" vertical="center"/>
    </xf>
    <xf numFmtId="2" fontId="22" fillId="0" borderId="7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2" fontId="22" fillId="0" borderId="2" xfId="0" applyNumberFormat="1" applyFont="1" applyBorder="1" applyAlignment="1">
      <alignment horizontal="left"/>
    </xf>
    <xf numFmtId="2" fontId="22" fillId="0" borderId="6" xfId="0" applyNumberFormat="1" applyFont="1" applyBorder="1" applyAlignment="1">
      <alignment horizontal="left"/>
    </xf>
    <xf numFmtId="2" fontId="22" fillId="0" borderId="3" xfId="0" applyNumberFormat="1" applyFont="1" applyBorder="1" applyAlignment="1">
      <alignment horizontal="left"/>
    </xf>
    <xf numFmtId="0" fontId="23" fillId="0" borderId="2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0</xdr:col>
      <xdr:colOff>485775</xdr:colOff>
      <xdr:row>0</xdr:row>
      <xdr:rowOff>447675</xdr:rowOff>
    </xdr:to>
    <xdr:pic>
      <xdr:nvPicPr>
        <xdr:cNvPr id="3" name="Рисунок 2" descr="logotype_FATUM_HK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4857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91109</xdr:colOff>
      <xdr:row>0</xdr:row>
      <xdr:rowOff>7869</xdr:rowOff>
    </xdr:from>
    <xdr:ext cx="556591" cy="496956"/>
    <xdr:pic>
      <xdr:nvPicPr>
        <xdr:cNvPr id="2" name="Рисунок 1" descr="logotype_FATUM_HK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9" y="7869"/>
          <a:ext cx="556591" cy="49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topLeftCell="A52" zoomScaleSheetLayoutView="100" workbookViewId="0">
      <selection activeCell="A3" sqref="A3:F3"/>
    </sheetView>
  </sheetViews>
  <sheetFormatPr defaultColWidth="8.85546875" defaultRowHeight="15" x14ac:dyDescent="0.25"/>
  <cols>
    <col min="1" max="1" width="8.85546875" customWidth="1"/>
    <col min="2" max="2" width="45.5703125" customWidth="1"/>
    <col min="3" max="3" width="21" customWidth="1"/>
    <col min="4" max="4" width="18.28515625" customWidth="1"/>
    <col min="5" max="5" width="15.42578125" customWidth="1"/>
    <col min="6" max="6" width="12" customWidth="1"/>
    <col min="7" max="7" width="14.28515625" customWidth="1"/>
    <col min="8" max="8" width="8.85546875" customWidth="1"/>
  </cols>
  <sheetData>
    <row r="1" spans="1:8" ht="72.75" customHeight="1" x14ac:dyDescent="0.25">
      <c r="A1" s="153" t="s">
        <v>165</v>
      </c>
      <c r="B1" s="154"/>
      <c r="C1" s="154"/>
      <c r="D1" s="155" t="s">
        <v>194</v>
      </c>
      <c r="E1" s="155"/>
      <c r="F1" s="155"/>
      <c r="G1" s="155"/>
      <c r="H1" s="156"/>
    </row>
    <row r="2" spans="1:8" ht="27.75" customHeight="1" x14ac:dyDescent="0.25">
      <c r="A2" s="157"/>
      <c r="B2" s="158"/>
      <c r="C2" s="159" t="s">
        <v>32</v>
      </c>
      <c r="D2" s="160"/>
      <c r="E2" s="161" t="s">
        <v>19</v>
      </c>
      <c r="F2" s="162"/>
      <c r="G2" s="4" t="s">
        <v>22</v>
      </c>
      <c r="H2" s="37" t="s">
        <v>43</v>
      </c>
    </row>
    <row r="3" spans="1:8" ht="12" customHeight="1" x14ac:dyDescent="0.25">
      <c r="A3" s="147"/>
      <c r="B3" s="148"/>
      <c r="C3" s="148"/>
      <c r="D3" s="148"/>
      <c r="E3" s="148"/>
      <c r="F3" s="148"/>
      <c r="G3" s="149"/>
      <c r="H3" s="150"/>
    </row>
    <row r="4" spans="1:8" ht="14.25" customHeight="1" x14ac:dyDescent="0.25">
      <c r="A4" s="127" t="s">
        <v>20</v>
      </c>
      <c r="B4" s="128"/>
      <c r="C4" s="120" t="s">
        <v>70</v>
      </c>
      <c r="D4" s="151" t="s">
        <v>122</v>
      </c>
      <c r="E4" s="18">
        <f>SUM(H4*3)</f>
        <v>240</v>
      </c>
      <c r="F4" s="18">
        <v>42.5</v>
      </c>
      <c r="G4" s="152" t="s">
        <v>23</v>
      </c>
      <c r="H4" s="38">
        <v>80</v>
      </c>
    </row>
    <row r="5" spans="1:8" ht="12.75" customHeight="1" x14ac:dyDescent="0.25">
      <c r="A5" s="127" t="s">
        <v>1</v>
      </c>
      <c r="B5" s="128"/>
      <c r="C5" s="121"/>
      <c r="D5" s="151"/>
      <c r="E5" s="18">
        <f t="shared" ref="E5:E6" si="0">SUM(H5*3)</f>
        <v>240</v>
      </c>
      <c r="F5" s="18">
        <v>42.5</v>
      </c>
      <c r="G5" s="152"/>
      <c r="H5" s="38">
        <v>80</v>
      </c>
    </row>
    <row r="6" spans="1:8" ht="14.25" customHeight="1" x14ac:dyDescent="0.25">
      <c r="A6" s="127" t="s">
        <v>21</v>
      </c>
      <c r="B6" s="128"/>
      <c r="C6" s="122"/>
      <c r="D6" s="151"/>
      <c r="E6" s="18">
        <f t="shared" si="0"/>
        <v>240</v>
      </c>
      <c r="F6" s="18">
        <v>42.5</v>
      </c>
      <c r="G6" s="152"/>
      <c r="H6" s="38">
        <v>80</v>
      </c>
    </row>
    <row r="7" spans="1:8" ht="15" customHeight="1" x14ac:dyDescent="0.25">
      <c r="A7" s="127" t="s">
        <v>24</v>
      </c>
      <c r="B7" s="128"/>
      <c r="C7" s="120" t="s">
        <v>44</v>
      </c>
      <c r="D7" s="144" t="s">
        <v>123</v>
      </c>
      <c r="E7" s="14">
        <f>SUM(H7*4)</f>
        <v>320</v>
      </c>
      <c r="F7" s="14">
        <v>37</v>
      </c>
      <c r="G7" s="114" t="s">
        <v>30</v>
      </c>
      <c r="H7" s="38">
        <v>80</v>
      </c>
    </row>
    <row r="8" spans="1:8" ht="12.75" customHeight="1" x14ac:dyDescent="0.25">
      <c r="A8" s="127" t="s">
        <v>2</v>
      </c>
      <c r="B8" s="128"/>
      <c r="C8" s="121"/>
      <c r="D8" s="145"/>
      <c r="E8" s="14">
        <f>SUM(H8*4)</f>
        <v>292</v>
      </c>
      <c r="F8" s="14">
        <v>37</v>
      </c>
      <c r="G8" s="115"/>
      <c r="H8" s="38">
        <v>73</v>
      </c>
    </row>
    <row r="9" spans="1:8" ht="12.75" customHeight="1" x14ac:dyDescent="0.25">
      <c r="A9" s="87" t="s">
        <v>72</v>
      </c>
      <c r="B9" s="88"/>
      <c r="C9" s="122"/>
      <c r="D9" s="145"/>
      <c r="E9" s="14">
        <f>SUM(H9*4)</f>
        <v>292</v>
      </c>
      <c r="F9" s="14">
        <v>37</v>
      </c>
      <c r="G9" s="115"/>
      <c r="H9" s="38">
        <v>73</v>
      </c>
    </row>
    <row r="10" spans="1:8" ht="12.75" customHeight="1" x14ac:dyDescent="0.25">
      <c r="A10" s="127" t="s">
        <v>25</v>
      </c>
      <c r="B10" s="128"/>
      <c r="C10" s="30" t="s">
        <v>63</v>
      </c>
      <c r="D10" s="146"/>
      <c r="E10" s="29" t="s">
        <v>63</v>
      </c>
      <c r="F10" s="14">
        <v>37</v>
      </c>
      <c r="G10" s="116"/>
      <c r="H10" s="39">
        <v>80</v>
      </c>
    </row>
    <row r="11" spans="1:8" s="3" customFormat="1" ht="13.5" customHeight="1" x14ac:dyDescent="0.25">
      <c r="A11" s="117" t="s">
        <v>26</v>
      </c>
      <c r="B11" s="118"/>
      <c r="C11" s="118"/>
      <c r="D11" s="118"/>
      <c r="E11" s="118"/>
      <c r="F11" s="118"/>
      <c r="G11" s="118"/>
      <c r="H11" s="119"/>
    </row>
    <row r="12" spans="1:8" ht="13.5" customHeight="1" x14ac:dyDescent="0.25">
      <c r="A12" s="127" t="s">
        <v>121</v>
      </c>
      <c r="B12" s="128"/>
      <c r="C12" s="130" t="s">
        <v>127</v>
      </c>
      <c r="D12" s="131"/>
      <c r="E12" s="142">
        <v>13</v>
      </c>
      <c r="F12" s="143"/>
      <c r="G12" s="5" t="s">
        <v>45</v>
      </c>
      <c r="H12" s="38" t="s">
        <v>63</v>
      </c>
    </row>
    <row r="13" spans="1:8" ht="15.75" customHeight="1" x14ac:dyDescent="0.25">
      <c r="A13" s="127" t="s">
        <v>28</v>
      </c>
      <c r="B13" s="128"/>
      <c r="C13" s="129" t="s">
        <v>124</v>
      </c>
      <c r="D13" s="94" t="s">
        <v>46</v>
      </c>
      <c r="E13" s="27">
        <v>54</v>
      </c>
      <c r="F13" s="27">
        <v>187</v>
      </c>
      <c r="G13" s="114" t="s">
        <v>29</v>
      </c>
      <c r="H13" s="38">
        <v>187</v>
      </c>
    </row>
    <row r="14" spans="1:8" ht="13.5" customHeight="1" x14ac:dyDescent="0.25">
      <c r="A14" s="127" t="s">
        <v>27</v>
      </c>
      <c r="B14" s="128"/>
      <c r="C14" s="129"/>
      <c r="D14" s="95"/>
      <c r="E14" s="27">
        <v>54</v>
      </c>
      <c r="F14" s="27">
        <v>180</v>
      </c>
      <c r="G14" s="115"/>
      <c r="H14" s="38">
        <v>180</v>
      </c>
    </row>
    <row r="15" spans="1:8" ht="14.25" customHeight="1" x14ac:dyDescent="0.25">
      <c r="A15" s="127" t="s">
        <v>195</v>
      </c>
      <c r="B15" s="128"/>
      <c r="C15" s="28" t="s">
        <v>196</v>
      </c>
      <c r="D15" s="13"/>
      <c r="E15" s="27">
        <v>52</v>
      </c>
      <c r="F15" s="27"/>
      <c r="G15" s="115"/>
      <c r="H15" s="38"/>
    </row>
    <row r="16" spans="1:8" ht="15.75" customHeight="1" x14ac:dyDescent="0.25">
      <c r="A16" s="127" t="s">
        <v>102</v>
      </c>
      <c r="B16" s="128"/>
      <c r="C16" s="130" t="s">
        <v>128</v>
      </c>
      <c r="D16" s="131"/>
      <c r="E16" s="134">
        <v>55</v>
      </c>
      <c r="F16" s="135"/>
      <c r="G16" s="115"/>
      <c r="H16" s="38" t="s">
        <v>63</v>
      </c>
    </row>
    <row r="17" spans="1:9" ht="15.75" customHeight="1" x14ac:dyDescent="0.25">
      <c r="A17" s="125" t="s">
        <v>106</v>
      </c>
      <c r="B17" s="126"/>
      <c r="C17" s="130" t="s">
        <v>129</v>
      </c>
      <c r="D17" s="131"/>
      <c r="E17" s="134">
        <v>55</v>
      </c>
      <c r="F17" s="135"/>
      <c r="G17" s="116"/>
      <c r="H17" s="38" t="s">
        <v>63</v>
      </c>
    </row>
    <row r="18" spans="1:9" ht="22.5" customHeight="1" x14ac:dyDescent="0.25">
      <c r="A18" s="117"/>
      <c r="B18" s="118"/>
      <c r="C18" s="118"/>
      <c r="D18" s="118"/>
      <c r="E18" s="118"/>
      <c r="F18" s="118"/>
      <c r="G18" s="118"/>
      <c r="H18" s="40"/>
    </row>
    <row r="19" spans="1:9" ht="21" customHeight="1" x14ac:dyDescent="0.25">
      <c r="A19" s="127" t="s">
        <v>50</v>
      </c>
      <c r="B19" s="128"/>
      <c r="C19" s="21" t="s">
        <v>168</v>
      </c>
      <c r="D19" s="20" t="s">
        <v>48</v>
      </c>
      <c r="E19" s="19">
        <v>50</v>
      </c>
      <c r="F19" s="1">
        <f>SUM(H19*3)</f>
        <v>390</v>
      </c>
      <c r="G19" s="26" t="s">
        <v>30</v>
      </c>
      <c r="H19" s="38">
        <v>130</v>
      </c>
    </row>
    <row r="20" spans="1:9" ht="21" customHeight="1" x14ac:dyDescent="0.25">
      <c r="A20" s="123" t="s">
        <v>51</v>
      </c>
      <c r="B20" s="124"/>
      <c r="C20" s="21" t="s">
        <v>185</v>
      </c>
      <c r="D20" s="136" t="s">
        <v>47</v>
      </c>
      <c r="E20" s="2">
        <v>54</v>
      </c>
      <c r="F20" s="1">
        <f>SUM(H20*2)</f>
        <v>200</v>
      </c>
      <c r="G20" s="26" t="s">
        <v>59</v>
      </c>
      <c r="H20" s="38">
        <v>100</v>
      </c>
    </row>
    <row r="21" spans="1:9" ht="24.75" customHeight="1" x14ac:dyDescent="0.25">
      <c r="A21" s="125" t="s">
        <v>49</v>
      </c>
      <c r="B21" s="126"/>
      <c r="C21" s="21" t="s">
        <v>186</v>
      </c>
      <c r="D21" s="137"/>
      <c r="E21" s="2">
        <v>88</v>
      </c>
      <c r="F21" s="1">
        <f t="shared" ref="F21:F24" si="1">H21*2</f>
        <v>350</v>
      </c>
      <c r="G21" s="26" t="s">
        <v>30</v>
      </c>
      <c r="H21" s="38">
        <v>175</v>
      </c>
    </row>
    <row r="22" spans="1:9" ht="14.25" customHeight="1" x14ac:dyDescent="0.25">
      <c r="A22" s="132" t="s">
        <v>141</v>
      </c>
      <c r="B22" s="133"/>
      <c r="C22" s="21" t="s">
        <v>161</v>
      </c>
      <c r="D22" s="137"/>
      <c r="E22" s="2">
        <v>60</v>
      </c>
      <c r="F22" s="11">
        <f>H22*2</f>
        <v>308</v>
      </c>
      <c r="G22" s="26" t="s">
        <v>30</v>
      </c>
      <c r="H22" s="41">
        <v>154</v>
      </c>
    </row>
    <row r="23" spans="1:9" ht="13.5" customHeight="1" x14ac:dyDescent="0.25">
      <c r="A23" s="127" t="s">
        <v>52</v>
      </c>
      <c r="B23" s="128"/>
      <c r="C23" s="17" t="s">
        <v>63</v>
      </c>
      <c r="D23" s="137"/>
      <c r="E23" s="2" t="s">
        <v>63</v>
      </c>
      <c r="F23" s="1">
        <f t="shared" si="1"/>
        <v>280</v>
      </c>
      <c r="G23" s="90"/>
      <c r="H23" s="38">
        <v>140</v>
      </c>
    </row>
    <row r="24" spans="1:9" ht="19.5" hidden="1" customHeight="1" x14ac:dyDescent="0.25">
      <c r="A24" s="139" t="s">
        <v>67</v>
      </c>
      <c r="B24" s="140"/>
      <c r="C24" s="17" t="s">
        <v>63</v>
      </c>
      <c r="D24" s="138"/>
      <c r="E24" s="2" t="s">
        <v>63</v>
      </c>
      <c r="F24" s="1">
        <f t="shared" si="1"/>
        <v>288</v>
      </c>
      <c r="G24" s="141"/>
      <c r="H24" s="39">
        <v>144</v>
      </c>
    </row>
    <row r="25" spans="1:9" ht="21" customHeight="1" x14ac:dyDescent="0.25">
      <c r="A25" s="163" t="s">
        <v>68</v>
      </c>
      <c r="B25" s="164"/>
      <c r="C25" s="20" t="s">
        <v>187</v>
      </c>
      <c r="D25" s="167" t="s">
        <v>58</v>
      </c>
      <c r="E25" s="10">
        <v>75</v>
      </c>
      <c r="F25" s="7">
        <f>SUM(H25*2.5)</f>
        <v>380</v>
      </c>
      <c r="G25" s="9" t="s">
        <v>109</v>
      </c>
      <c r="H25" s="42">
        <v>152</v>
      </c>
    </row>
    <row r="26" spans="1:9" ht="26.25" customHeight="1" x14ac:dyDescent="0.25">
      <c r="A26" s="163" t="s">
        <v>193</v>
      </c>
      <c r="B26" s="164"/>
      <c r="C26" s="6" t="s">
        <v>63</v>
      </c>
      <c r="D26" s="168"/>
      <c r="E26" s="10" t="s">
        <v>63</v>
      </c>
      <c r="F26" s="7">
        <f>H26*2.5</f>
        <v>370</v>
      </c>
      <c r="G26" s="6" t="s">
        <v>23</v>
      </c>
      <c r="H26" s="42">
        <v>148</v>
      </c>
    </row>
    <row r="27" spans="1:9" ht="30" customHeight="1" x14ac:dyDescent="0.25">
      <c r="A27" s="163" t="s">
        <v>53</v>
      </c>
      <c r="B27" s="164"/>
      <c r="C27" s="21" t="s">
        <v>172</v>
      </c>
      <c r="D27" s="23" t="s">
        <v>58</v>
      </c>
      <c r="E27" s="10">
        <v>45</v>
      </c>
      <c r="F27" s="7">
        <f>SUM(H27*2.5)</f>
        <v>345</v>
      </c>
      <c r="G27" s="97" t="s">
        <v>59</v>
      </c>
      <c r="H27" s="42">
        <v>138</v>
      </c>
    </row>
    <row r="28" spans="1:9" ht="25.5" customHeight="1" x14ac:dyDescent="0.25">
      <c r="A28" s="165" t="s">
        <v>37</v>
      </c>
      <c r="B28" s="166"/>
      <c r="C28" s="51" t="s">
        <v>179</v>
      </c>
      <c r="D28" s="32" t="s">
        <v>47</v>
      </c>
      <c r="E28" s="10">
        <v>52</v>
      </c>
      <c r="F28" s="7">
        <f>SUM(H28*2)</f>
        <v>240</v>
      </c>
      <c r="G28" s="97"/>
      <c r="H28" s="42">
        <v>120</v>
      </c>
    </row>
    <row r="29" spans="1:9" ht="15" customHeight="1" x14ac:dyDescent="0.25">
      <c r="A29" s="85" t="s">
        <v>54</v>
      </c>
      <c r="B29" s="86"/>
      <c r="C29" s="83" t="s">
        <v>130</v>
      </c>
      <c r="D29" s="83" t="s">
        <v>131</v>
      </c>
      <c r="E29" s="8">
        <v>47</v>
      </c>
      <c r="F29" s="7">
        <f>H29*3.5</f>
        <v>378</v>
      </c>
      <c r="G29" s="97"/>
      <c r="H29" s="42">
        <v>108</v>
      </c>
    </row>
    <row r="30" spans="1:9" ht="17.25" customHeight="1" x14ac:dyDescent="0.25">
      <c r="A30" s="85" t="s">
        <v>55</v>
      </c>
      <c r="B30" s="86"/>
      <c r="C30" s="102"/>
      <c r="D30" s="102"/>
      <c r="E30" s="8">
        <v>48</v>
      </c>
      <c r="F30" s="7">
        <f>H30*3.5</f>
        <v>402.5</v>
      </c>
      <c r="G30" s="97"/>
      <c r="H30" s="42">
        <v>115</v>
      </c>
    </row>
    <row r="31" spans="1:9" s="15" customFormat="1" ht="23.25" customHeight="1" x14ac:dyDescent="0.25">
      <c r="A31" s="85" t="s">
        <v>56</v>
      </c>
      <c r="B31" s="86"/>
      <c r="C31" s="103"/>
      <c r="D31" s="103"/>
      <c r="E31" s="8">
        <v>42</v>
      </c>
      <c r="F31" s="7">
        <f>H31*3.5</f>
        <v>343</v>
      </c>
      <c r="G31" s="97"/>
      <c r="H31" s="42">
        <v>98</v>
      </c>
      <c r="I31" s="36"/>
    </row>
    <row r="32" spans="1:9" s="15" customFormat="1" ht="33.75" customHeight="1" x14ac:dyDescent="0.25">
      <c r="A32" s="85" t="s">
        <v>57</v>
      </c>
      <c r="B32" s="86"/>
      <c r="C32" s="20" t="s">
        <v>180</v>
      </c>
      <c r="D32" s="20" t="s">
        <v>58</v>
      </c>
      <c r="E32" s="8">
        <v>24</v>
      </c>
      <c r="F32" s="7">
        <f>H32*2.5</f>
        <v>307.5</v>
      </c>
      <c r="G32" s="98"/>
      <c r="H32" s="42">
        <v>123</v>
      </c>
      <c r="I32" s="36"/>
    </row>
    <row r="33" spans="1:8" ht="17.25" customHeight="1" x14ac:dyDescent="0.25">
      <c r="A33" s="87" t="s">
        <v>71</v>
      </c>
      <c r="B33" s="88"/>
      <c r="C33" s="35" t="s">
        <v>181</v>
      </c>
      <c r="D33" s="12" t="s">
        <v>191</v>
      </c>
      <c r="E33" s="12">
        <v>80</v>
      </c>
      <c r="F33" s="7">
        <f>H33*2</f>
        <v>316</v>
      </c>
      <c r="G33" s="108" t="s">
        <v>23</v>
      </c>
      <c r="H33" s="42">
        <v>158</v>
      </c>
    </row>
    <row r="34" spans="1:8" ht="22.5" customHeight="1" x14ac:dyDescent="0.25">
      <c r="A34" s="112" t="s">
        <v>108</v>
      </c>
      <c r="B34" s="113"/>
      <c r="C34" s="52" t="s">
        <v>166</v>
      </c>
      <c r="D34" s="16" t="s">
        <v>192</v>
      </c>
      <c r="E34" s="16">
        <v>42</v>
      </c>
      <c r="F34" s="7">
        <f>H34*2</f>
        <v>278</v>
      </c>
      <c r="G34" s="109"/>
      <c r="H34" s="43">
        <v>139</v>
      </c>
    </row>
    <row r="35" spans="1:8" ht="15" customHeight="1" x14ac:dyDescent="0.25">
      <c r="A35" s="85" t="s">
        <v>113</v>
      </c>
      <c r="B35" s="86"/>
      <c r="C35" s="13"/>
      <c r="D35" s="13" t="s">
        <v>188</v>
      </c>
      <c r="E35" s="7"/>
      <c r="F35" s="7">
        <v>475</v>
      </c>
      <c r="G35" s="100" t="s">
        <v>109</v>
      </c>
      <c r="H35" s="42">
        <v>88</v>
      </c>
    </row>
    <row r="36" spans="1:8" ht="15" customHeight="1" x14ac:dyDescent="0.25">
      <c r="A36" s="85" t="s">
        <v>114</v>
      </c>
      <c r="B36" s="86"/>
      <c r="C36" s="13"/>
      <c r="D36" s="7" t="s">
        <v>188</v>
      </c>
      <c r="E36" s="7"/>
      <c r="F36" s="7">
        <v>574</v>
      </c>
      <c r="G36" s="97"/>
      <c r="H36" s="42">
        <v>88</v>
      </c>
    </row>
    <row r="37" spans="1:8" ht="15" customHeight="1" x14ac:dyDescent="0.25">
      <c r="A37" s="110" t="s">
        <v>115</v>
      </c>
      <c r="B37" s="111"/>
      <c r="C37" s="13" t="s">
        <v>145</v>
      </c>
      <c r="D37" s="7" t="s">
        <v>190</v>
      </c>
      <c r="E37" s="7">
        <v>65</v>
      </c>
      <c r="F37" s="7">
        <v>480</v>
      </c>
      <c r="G37" s="97"/>
      <c r="H37" s="42">
        <v>96</v>
      </c>
    </row>
    <row r="38" spans="1:8" ht="15" customHeight="1" x14ac:dyDescent="0.25">
      <c r="A38" s="85" t="s">
        <v>167</v>
      </c>
      <c r="B38" s="86"/>
      <c r="C38" s="13" t="s">
        <v>145</v>
      </c>
      <c r="D38" s="50"/>
      <c r="E38" s="7">
        <v>65</v>
      </c>
      <c r="F38" s="7"/>
      <c r="G38" s="97"/>
      <c r="H38" s="42"/>
    </row>
    <row r="39" spans="1:8" ht="15" customHeight="1" x14ac:dyDescent="0.25">
      <c r="A39" s="110" t="s">
        <v>154</v>
      </c>
      <c r="B39" s="111"/>
      <c r="C39" s="13" t="s">
        <v>63</v>
      </c>
      <c r="D39" s="34" t="s">
        <v>189</v>
      </c>
      <c r="E39" s="7" t="s">
        <v>63</v>
      </c>
      <c r="F39" s="7">
        <v>540</v>
      </c>
      <c r="G39" s="97"/>
      <c r="H39" s="42">
        <v>120</v>
      </c>
    </row>
    <row r="40" spans="1:8" ht="15" customHeight="1" x14ac:dyDescent="0.25">
      <c r="A40" s="85" t="s">
        <v>155</v>
      </c>
      <c r="B40" s="86"/>
      <c r="C40" s="13" t="s">
        <v>125</v>
      </c>
      <c r="D40" s="34" t="s">
        <v>189</v>
      </c>
      <c r="E40" s="7">
        <v>39</v>
      </c>
      <c r="F40" s="7">
        <v>540</v>
      </c>
      <c r="G40" s="97"/>
      <c r="H40" s="42">
        <v>120</v>
      </c>
    </row>
    <row r="41" spans="1:8" ht="20.25" customHeight="1" x14ac:dyDescent="0.25">
      <c r="A41" s="85" t="s">
        <v>153</v>
      </c>
      <c r="B41" s="86"/>
      <c r="C41" s="13" t="s">
        <v>125</v>
      </c>
      <c r="D41" s="92" t="s">
        <v>142</v>
      </c>
      <c r="E41" s="7">
        <v>30</v>
      </c>
      <c r="F41" s="7">
        <f>SUM(H41*2)</f>
        <v>200</v>
      </c>
      <c r="G41" s="97"/>
      <c r="H41" s="42">
        <v>100</v>
      </c>
    </row>
    <row r="42" spans="1:8" ht="20.25" customHeight="1" x14ac:dyDescent="0.25">
      <c r="A42" s="85" t="s">
        <v>144</v>
      </c>
      <c r="B42" s="86"/>
      <c r="C42" s="13" t="str">
        <f>C41</f>
        <v>0,3 кг /18коррекс</v>
      </c>
      <c r="D42" s="93"/>
      <c r="E42" s="7">
        <v>34</v>
      </c>
      <c r="F42" s="7">
        <v>220</v>
      </c>
      <c r="G42" s="98"/>
      <c r="H42" s="42">
        <v>110</v>
      </c>
    </row>
    <row r="43" spans="1:8" ht="21" customHeight="1" x14ac:dyDescent="0.25">
      <c r="A43" s="110" t="s">
        <v>134</v>
      </c>
      <c r="B43" s="111"/>
      <c r="C43" s="13" t="s">
        <v>198</v>
      </c>
      <c r="D43" s="13" t="s">
        <v>110</v>
      </c>
      <c r="E43" s="7">
        <v>93</v>
      </c>
      <c r="F43" s="7">
        <f>SUM(H43*3.5)</f>
        <v>490</v>
      </c>
      <c r="G43" s="31" t="s">
        <v>59</v>
      </c>
      <c r="H43" s="42">
        <v>140</v>
      </c>
    </row>
    <row r="44" spans="1:8" ht="24" customHeight="1" x14ac:dyDescent="0.25">
      <c r="A44" s="85" t="s">
        <v>140</v>
      </c>
      <c r="B44" s="86"/>
      <c r="C44" s="33" t="s">
        <v>63</v>
      </c>
      <c r="D44" s="13" t="s">
        <v>120</v>
      </c>
      <c r="E44" s="7" t="s">
        <v>63</v>
      </c>
      <c r="F44" s="7">
        <f>SUM(H44*1.8)</f>
        <v>216</v>
      </c>
      <c r="G44" s="97" t="s">
        <v>23</v>
      </c>
      <c r="H44" s="42">
        <v>120</v>
      </c>
    </row>
    <row r="45" spans="1:8" ht="15.75" customHeight="1" x14ac:dyDescent="0.25">
      <c r="A45" s="85" t="s">
        <v>138</v>
      </c>
      <c r="B45" s="86"/>
      <c r="C45" s="92" t="s">
        <v>162</v>
      </c>
      <c r="D45" s="92" t="s">
        <v>63</v>
      </c>
      <c r="E45" s="7">
        <v>43.4</v>
      </c>
      <c r="F45" s="7" t="s">
        <v>63</v>
      </c>
      <c r="G45" s="97"/>
      <c r="H45" s="42" t="s">
        <v>63</v>
      </c>
    </row>
    <row r="46" spans="1:8" ht="17.25" customHeight="1" x14ac:dyDescent="0.25">
      <c r="A46" s="85" t="s">
        <v>139</v>
      </c>
      <c r="B46" s="86"/>
      <c r="C46" s="93"/>
      <c r="D46" s="93"/>
      <c r="E46" s="7">
        <v>49</v>
      </c>
      <c r="F46" s="7" t="s">
        <v>63</v>
      </c>
      <c r="G46" s="98"/>
      <c r="H46" s="42" t="s">
        <v>63</v>
      </c>
    </row>
    <row r="47" spans="1:8" ht="18" customHeight="1" x14ac:dyDescent="0.25">
      <c r="A47" s="85" t="s">
        <v>146</v>
      </c>
      <c r="B47" s="86"/>
      <c r="C47" s="54" t="s">
        <v>163</v>
      </c>
      <c r="D47" s="92" t="s">
        <v>58</v>
      </c>
      <c r="E47" s="106">
        <v>101</v>
      </c>
      <c r="F47" s="106">
        <f>SUM(H47*2.5)</f>
        <v>370</v>
      </c>
      <c r="G47" s="100" t="s">
        <v>59</v>
      </c>
      <c r="H47" s="104">
        <v>148</v>
      </c>
    </row>
    <row r="48" spans="1:8" ht="18.75" hidden="1" customHeight="1" x14ac:dyDescent="0.25">
      <c r="A48" s="85" t="s">
        <v>147</v>
      </c>
      <c r="B48" s="86"/>
      <c r="C48" s="13" t="s">
        <v>164</v>
      </c>
      <c r="D48" s="99"/>
      <c r="E48" s="107"/>
      <c r="F48" s="107"/>
      <c r="G48" s="97"/>
      <c r="H48" s="105"/>
    </row>
    <row r="49" spans="1:8" ht="23.25" customHeight="1" x14ac:dyDescent="0.25">
      <c r="A49" s="85" t="s">
        <v>177</v>
      </c>
      <c r="B49" s="86"/>
      <c r="C49" s="49" t="s">
        <v>182</v>
      </c>
      <c r="D49" s="13" t="s">
        <v>58</v>
      </c>
      <c r="E49" s="7">
        <v>69</v>
      </c>
      <c r="F49" s="7">
        <f>SUM(H49*2.5)</f>
        <v>320</v>
      </c>
      <c r="G49" s="80"/>
      <c r="H49" s="42">
        <v>128</v>
      </c>
    </row>
    <row r="50" spans="1:8" ht="20.25" customHeight="1" x14ac:dyDescent="0.25">
      <c r="A50" s="85" t="s">
        <v>175</v>
      </c>
      <c r="B50" s="86"/>
      <c r="C50" s="22" t="s">
        <v>176</v>
      </c>
      <c r="D50" s="53"/>
      <c r="E50" s="7">
        <v>50</v>
      </c>
      <c r="F50" s="7"/>
      <c r="G50" s="6" t="s">
        <v>109</v>
      </c>
      <c r="H50" s="42"/>
    </row>
    <row r="51" spans="1:8" ht="21" customHeight="1" x14ac:dyDescent="0.25">
      <c r="A51" s="85" t="s">
        <v>35</v>
      </c>
      <c r="B51" s="86"/>
      <c r="C51" s="94" t="s">
        <v>132</v>
      </c>
      <c r="D51" s="94" t="s">
        <v>133</v>
      </c>
      <c r="E51" s="1">
        <v>44</v>
      </c>
      <c r="F51" s="1">
        <f t="shared" ref="F51:F60" si="2">H51*6</f>
        <v>516</v>
      </c>
      <c r="G51" s="89" t="s">
        <v>59</v>
      </c>
      <c r="H51" s="38">
        <v>86</v>
      </c>
    </row>
    <row r="52" spans="1:8" ht="17.100000000000001" customHeight="1" x14ac:dyDescent="0.25">
      <c r="A52" s="87" t="s">
        <v>34</v>
      </c>
      <c r="B52" s="88"/>
      <c r="C52" s="95"/>
      <c r="D52" s="95"/>
      <c r="E52" s="1">
        <v>44</v>
      </c>
      <c r="F52" s="1">
        <f t="shared" si="2"/>
        <v>516</v>
      </c>
      <c r="G52" s="90"/>
      <c r="H52" s="38">
        <v>86</v>
      </c>
    </row>
    <row r="53" spans="1:8" ht="17.100000000000001" customHeight="1" x14ac:dyDescent="0.25">
      <c r="A53" s="85" t="s">
        <v>60</v>
      </c>
      <c r="B53" s="86"/>
      <c r="C53" s="95"/>
      <c r="D53" s="95"/>
      <c r="E53" s="1">
        <v>44</v>
      </c>
      <c r="F53" s="1">
        <f t="shared" si="2"/>
        <v>516</v>
      </c>
      <c r="G53" s="90"/>
      <c r="H53" s="38">
        <v>86</v>
      </c>
    </row>
    <row r="54" spans="1:8" ht="17.100000000000001" customHeight="1" x14ac:dyDescent="0.25">
      <c r="A54" s="87" t="s">
        <v>61</v>
      </c>
      <c r="B54" s="88"/>
      <c r="C54" s="95"/>
      <c r="D54" s="95"/>
      <c r="E54" s="1">
        <v>47</v>
      </c>
      <c r="F54" s="1">
        <f t="shared" si="2"/>
        <v>564</v>
      </c>
      <c r="G54" s="90"/>
      <c r="H54" s="38">
        <v>94</v>
      </c>
    </row>
    <row r="55" spans="1:8" ht="17.100000000000001" customHeight="1" x14ac:dyDescent="0.25">
      <c r="A55" s="87" t="s">
        <v>33</v>
      </c>
      <c r="B55" s="88"/>
      <c r="C55" s="95"/>
      <c r="D55" s="95"/>
      <c r="E55" s="1">
        <v>42</v>
      </c>
      <c r="F55" s="1">
        <f t="shared" si="2"/>
        <v>510</v>
      </c>
      <c r="G55" s="90"/>
      <c r="H55" s="38">
        <v>85</v>
      </c>
    </row>
    <row r="56" spans="1:8" ht="17.100000000000001" customHeight="1" x14ac:dyDescent="0.25">
      <c r="A56" s="87" t="s">
        <v>36</v>
      </c>
      <c r="B56" s="88"/>
      <c r="C56" s="95"/>
      <c r="D56" s="95"/>
      <c r="E56" s="1">
        <v>42</v>
      </c>
      <c r="F56" s="1">
        <f t="shared" si="2"/>
        <v>510</v>
      </c>
      <c r="G56" s="90"/>
      <c r="H56" s="38">
        <v>85</v>
      </c>
    </row>
    <row r="57" spans="1:8" x14ac:dyDescent="0.25">
      <c r="A57" s="87" t="s">
        <v>62</v>
      </c>
      <c r="B57" s="88"/>
      <c r="C57" s="95"/>
      <c r="D57" s="95"/>
      <c r="E57" s="1">
        <v>44</v>
      </c>
      <c r="F57" s="1">
        <f t="shared" si="2"/>
        <v>516</v>
      </c>
      <c r="G57" s="90"/>
      <c r="H57" s="38">
        <v>86</v>
      </c>
    </row>
    <row r="58" spans="1:8" x14ac:dyDescent="0.25">
      <c r="A58" s="87" t="s">
        <v>151</v>
      </c>
      <c r="B58" s="88"/>
      <c r="C58" s="101"/>
      <c r="D58" s="95"/>
      <c r="E58" s="25">
        <v>44</v>
      </c>
      <c r="F58" s="25">
        <f t="shared" si="2"/>
        <v>516</v>
      </c>
      <c r="G58" s="90"/>
      <c r="H58" s="44">
        <v>86</v>
      </c>
    </row>
    <row r="59" spans="1:8" x14ac:dyDescent="0.25">
      <c r="A59" s="87" t="s">
        <v>111</v>
      </c>
      <c r="B59" s="88"/>
      <c r="C59" s="83" t="s">
        <v>126</v>
      </c>
      <c r="D59" s="95"/>
      <c r="E59" s="24">
        <v>26</v>
      </c>
      <c r="F59" s="25">
        <f t="shared" si="2"/>
        <v>576</v>
      </c>
      <c r="G59" s="90"/>
      <c r="H59" s="45">
        <v>96</v>
      </c>
    </row>
    <row r="60" spans="1:8" ht="15.75" thickBot="1" x14ac:dyDescent="0.3">
      <c r="A60" s="81" t="s">
        <v>149</v>
      </c>
      <c r="B60" s="82"/>
      <c r="C60" s="84"/>
      <c r="D60" s="96"/>
      <c r="E60" s="46">
        <v>20</v>
      </c>
      <c r="F60" s="47">
        <f t="shared" si="2"/>
        <v>528</v>
      </c>
      <c r="G60" s="91"/>
      <c r="H60" s="48">
        <v>88</v>
      </c>
    </row>
    <row r="62" spans="1:8" ht="20.25" customHeight="1" x14ac:dyDescent="0.25"/>
    <row r="63" spans="1:8" ht="15" customHeight="1" x14ac:dyDescent="0.25"/>
    <row r="64" spans="1: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.75" customHeight="1" x14ac:dyDescent="0.25"/>
  </sheetData>
  <mergeCells count="100">
    <mergeCell ref="A27:B27"/>
    <mergeCell ref="A25:B25"/>
    <mergeCell ref="A26:B26"/>
    <mergeCell ref="D29:D31"/>
    <mergeCell ref="A29:B29"/>
    <mergeCell ref="A28:B28"/>
    <mergeCell ref="D25:D26"/>
    <mergeCell ref="A31:B31"/>
    <mergeCell ref="A36:B36"/>
    <mergeCell ref="A43:B43"/>
    <mergeCell ref="A49:B49"/>
    <mergeCell ref="A32:B32"/>
    <mergeCell ref="A44:B44"/>
    <mergeCell ref="A35:B35"/>
    <mergeCell ref="A42:B42"/>
    <mergeCell ref="A39:B39"/>
    <mergeCell ref="A1:C1"/>
    <mergeCell ref="D1:H1"/>
    <mergeCell ref="A2:B2"/>
    <mergeCell ref="C2:D2"/>
    <mergeCell ref="E2:F2"/>
    <mergeCell ref="A3:F3"/>
    <mergeCell ref="G3:H3"/>
    <mergeCell ref="A4:B4"/>
    <mergeCell ref="C4:C6"/>
    <mergeCell ref="D4:D6"/>
    <mergeCell ref="G4:G6"/>
    <mergeCell ref="A5:B5"/>
    <mergeCell ref="A6:B6"/>
    <mergeCell ref="A7:B7"/>
    <mergeCell ref="A8:B8"/>
    <mergeCell ref="C12:D12"/>
    <mergeCell ref="D7:D10"/>
    <mergeCell ref="A12:B12"/>
    <mergeCell ref="D20:D24"/>
    <mergeCell ref="A24:B24"/>
    <mergeCell ref="G23:G24"/>
    <mergeCell ref="A23:B23"/>
    <mergeCell ref="A9:B9"/>
    <mergeCell ref="A10:B10"/>
    <mergeCell ref="E12:F12"/>
    <mergeCell ref="A18:G18"/>
    <mergeCell ref="E16:F16"/>
    <mergeCell ref="E17:F17"/>
    <mergeCell ref="G13:G17"/>
    <mergeCell ref="C17:D17"/>
    <mergeCell ref="A34:B34"/>
    <mergeCell ref="G7:G10"/>
    <mergeCell ref="A11:H11"/>
    <mergeCell ref="C7:C9"/>
    <mergeCell ref="A20:B20"/>
    <mergeCell ref="A21:B21"/>
    <mergeCell ref="A13:B13"/>
    <mergeCell ref="A16:B16"/>
    <mergeCell ref="C13:C14"/>
    <mergeCell ref="D13:D14"/>
    <mergeCell ref="A14:B14"/>
    <mergeCell ref="C16:D16"/>
    <mergeCell ref="A22:B22"/>
    <mergeCell ref="A19:B19"/>
    <mergeCell ref="A15:B15"/>
    <mergeCell ref="A17:B17"/>
    <mergeCell ref="G27:G32"/>
    <mergeCell ref="C29:C31"/>
    <mergeCell ref="A30:B30"/>
    <mergeCell ref="H47:H48"/>
    <mergeCell ref="E47:E48"/>
    <mergeCell ref="F47:F48"/>
    <mergeCell ref="A48:B48"/>
    <mergeCell ref="A47:B47"/>
    <mergeCell ref="G33:G34"/>
    <mergeCell ref="G35:G42"/>
    <mergeCell ref="D41:D42"/>
    <mergeCell ref="A41:B41"/>
    <mergeCell ref="A40:B40"/>
    <mergeCell ref="A37:B37"/>
    <mergeCell ref="A33:B33"/>
    <mergeCell ref="A38:B38"/>
    <mergeCell ref="G51:G60"/>
    <mergeCell ref="D45:D46"/>
    <mergeCell ref="A51:B51"/>
    <mergeCell ref="A52:B52"/>
    <mergeCell ref="A56:B56"/>
    <mergeCell ref="D51:D60"/>
    <mergeCell ref="A45:B45"/>
    <mergeCell ref="C45:C46"/>
    <mergeCell ref="A46:B46"/>
    <mergeCell ref="G44:G46"/>
    <mergeCell ref="A57:B57"/>
    <mergeCell ref="D47:D48"/>
    <mergeCell ref="G47:G48"/>
    <mergeCell ref="A50:B50"/>
    <mergeCell ref="C51:C58"/>
    <mergeCell ref="A58:B58"/>
    <mergeCell ref="A60:B60"/>
    <mergeCell ref="C59:C60"/>
    <mergeCell ref="A53:B53"/>
    <mergeCell ref="A54:B54"/>
    <mergeCell ref="A55:B55"/>
    <mergeCell ref="A59:B59"/>
  </mergeCells>
  <phoneticPr fontId="2" type="noConversion"/>
  <pageMargins left="0.23622047244094491" right="0.23622047244094491" top="0" bottom="0" header="0.31496062992125984" footer="0.31496062992125984"/>
  <pageSetup paperSize="9" scale="68" orientation="portrait" r:id="rId1"/>
  <rowBreaks count="1" manualBreakCount="1">
    <brk id="35" max="16383" man="1"/>
  </rowBreaks>
  <colBreaks count="1" manualBreakCount="1">
    <brk id="3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A6" sqref="A6"/>
    </sheetView>
  </sheetViews>
  <sheetFormatPr defaultRowHeight="15" x14ac:dyDescent="0.25"/>
  <cols>
    <col min="1" max="1" width="54.28515625" style="56" customWidth="1"/>
    <col min="2" max="2" width="11.42578125" style="56" customWidth="1"/>
    <col min="3" max="3" width="11.85546875" style="56" customWidth="1"/>
    <col min="4" max="4" width="11.42578125" style="56" customWidth="1"/>
    <col min="5" max="5" width="12" style="56" customWidth="1"/>
    <col min="6" max="6" width="11.140625" style="56" customWidth="1"/>
    <col min="7" max="7" width="12.140625" style="56" customWidth="1"/>
    <col min="8" max="8" width="9.7109375" style="56" customWidth="1"/>
  </cols>
  <sheetData>
    <row r="1" spans="1:8" ht="43.5" customHeight="1" x14ac:dyDescent="0.25">
      <c r="A1" s="55"/>
      <c r="B1" s="169" t="s">
        <v>31</v>
      </c>
      <c r="C1" s="169"/>
      <c r="D1" s="169"/>
      <c r="E1" s="169"/>
      <c r="F1" s="169"/>
      <c r="G1" s="169"/>
      <c r="H1" s="170"/>
    </row>
    <row r="2" spans="1:8" ht="50.25" customHeight="1" x14ac:dyDescent="0.25">
      <c r="A2" s="193" t="s">
        <v>199</v>
      </c>
      <c r="B2" s="194"/>
      <c r="C2" s="194"/>
      <c r="D2" s="194"/>
      <c r="E2" s="194"/>
      <c r="F2" s="194"/>
      <c r="G2" s="194"/>
      <c r="H2" s="195"/>
    </row>
    <row r="3" spans="1:8" x14ac:dyDescent="0.25">
      <c r="A3" s="171" t="s">
        <v>0</v>
      </c>
      <c r="B3" s="172" t="s">
        <v>3</v>
      </c>
      <c r="C3" s="172" t="s">
        <v>74</v>
      </c>
      <c r="D3" s="172" t="s">
        <v>75</v>
      </c>
      <c r="E3" s="172" t="s">
        <v>76</v>
      </c>
      <c r="F3" s="172" t="s">
        <v>22</v>
      </c>
      <c r="G3" s="172"/>
      <c r="H3" s="172" t="s">
        <v>40</v>
      </c>
    </row>
    <row r="4" spans="1:8" x14ac:dyDescent="0.25">
      <c r="A4" s="171"/>
      <c r="B4" s="172"/>
      <c r="C4" s="172"/>
      <c r="D4" s="172"/>
      <c r="E4" s="172"/>
      <c r="F4" s="57" t="s">
        <v>41</v>
      </c>
      <c r="G4" s="57" t="s">
        <v>42</v>
      </c>
      <c r="H4" s="172"/>
    </row>
    <row r="5" spans="1:8" ht="15.75" x14ac:dyDescent="0.25">
      <c r="A5" s="185" t="s">
        <v>4</v>
      </c>
      <c r="B5" s="185"/>
      <c r="C5" s="185"/>
      <c r="D5" s="185"/>
      <c r="E5" s="185"/>
      <c r="F5" s="185"/>
      <c r="G5" s="185"/>
      <c r="H5" s="185"/>
    </row>
    <row r="6" spans="1:8" ht="15.75" x14ac:dyDescent="0.25">
      <c r="A6" s="58" t="s">
        <v>77</v>
      </c>
      <c r="B6" s="59">
        <v>0.55000000000000004</v>
      </c>
      <c r="C6" s="60">
        <v>22.8</v>
      </c>
      <c r="D6" s="60">
        <v>24</v>
      </c>
      <c r="E6" s="61">
        <v>25</v>
      </c>
      <c r="F6" s="186" t="s">
        <v>78</v>
      </c>
      <c r="G6" s="186" t="s">
        <v>79</v>
      </c>
      <c r="H6" s="62">
        <v>14</v>
      </c>
    </row>
    <row r="7" spans="1:8" ht="15.75" x14ac:dyDescent="0.25">
      <c r="A7" s="58" t="s">
        <v>77</v>
      </c>
      <c r="B7" s="59">
        <v>0.27500000000000002</v>
      </c>
      <c r="C7" s="60" t="s">
        <v>63</v>
      </c>
      <c r="D7" s="60" t="s">
        <v>63</v>
      </c>
      <c r="E7" s="61">
        <v>13</v>
      </c>
      <c r="F7" s="187"/>
      <c r="G7" s="187"/>
      <c r="H7" s="62"/>
    </row>
    <row r="8" spans="1:8" ht="15.75" x14ac:dyDescent="0.25">
      <c r="A8" s="58" t="s">
        <v>178</v>
      </c>
      <c r="B8" s="59">
        <v>0.6</v>
      </c>
      <c r="C8" s="60">
        <v>21</v>
      </c>
      <c r="D8" s="63" t="s">
        <v>63</v>
      </c>
      <c r="E8" s="61">
        <v>22.7</v>
      </c>
      <c r="F8" s="61" t="s">
        <v>81</v>
      </c>
      <c r="G8" s="61" t="s">
        <v>82</v>
      </c>
      <c r="H8" s="62">
        <v>14</v>
      </c>
    </row>
    <row r="9" spans="1:8" ht="15.75" x14ac:dyDescent="0.25">
      <c r="A9" s="58" t="s">
        <v>183</v>
      </c>
      <c r="B9" s="59">
        <v>0.3</v>
      </c>
      <c r="C9" s="60"/>
      <c r="D9" s="63"/>
      <c r="E9" s="61">
        <v>11.5</v>
      </c>
      <c r="F9" s="64" t="s">
        <v>81</v>
      </c>
      <c r="G9" s="64" t="s">
        <v>82</v>
      </c>
      <c r="H9" s="62"/>
    </row>
    <row r="10" spans="1:8" ht="15.75" x14ac:dyDescent="0.25">
      <c r="A10" s="58" t="s">
        <v>80</v>
      </c>
      <c r="B10" s="59">
        <v>0.65</v>
      </c>
      <c r="C10" s="60">
        <v>24</v>
      </c>
      <c r="D10" s="63">
        <v>25</v>
      </c>
      <c r="E10" s="61">
        <v>26</v>
      </c>
      <c r="F10" s="186" t="s">
        <v>81</v>
      </c>
      <c r="G10" s="186" t="s">
        <v>82</v>
      </c>
      <c r="H10" s="62">
        <v>18</v>
      </c>
    </row>
    <row r="11" spans="1:8" ht="15.75" x14ac:dyDescent="0.25">
      <c r="A11" s="58" t="s">
        <v>80</v>
      </c>
      <c r="B11" s="59">
        <v>0.35</v>
      </c>
      <c r="C11" s="60" t="s">
        <v>63</v>
      </c>
      <c r="D11" s="63" t="s">
        <v>63</v>
      </c>
      <c r="E11" s="61">
        <v>14</v>
      </c>
      <c r="F11" s="187"/>
      <c r="G11" s="187"/>
      <c r="H11" s="62"/>
    </row>
    <row r="12" spans="1:8" ht="15.75" x14ac:dyDescent="0.25">
      <c r="A12" s="58" t="s">
        <v>184</v>
      </c>
      <c r="B12" s="59">
        <v>0.65</v>
      </c>
      <c r="C12" s="60"/>
      <c r="D12" s="63"/>
      <c r="E12" s="61">
        <v>26</v>
      </c>
      <c r="F12" s="65"/>
      <c r="G12" s="65" t="s">
        <v>82</v>
      </c>
      <c r="H12" s="62"/>
    </row>
    <row r="13" spans="1:8" ht="15.75" x14ac:dyDescent="0.25">
      <c r="A13" s="58" t="s">
        <v>66</v>
      </c>
      <c r="B13" s="59">
        <v>0.5</v>
      </c>
      <c r="C13" s="60"/>
      <c r="D13" s="60">
        <v>24</v>
      </c>
      <c r="E13" s="61" t="s">
        <v>63</v>
      </c>
      <c r="F13" s="61" t="s">
        <v>81</v>
      </c>
      <c r="G13" s="61" t="s">
        <v>150</v>
      </c>
      <c r="H13" s="62">
        <v>24</v>
      </c>
    </row>
    <row r="14" spans="1:8" ht="15.75" x14ac:dyDescent="0.25">
      <c r="A14" s="58" t="s">
        <v>83</v>
      </c>
      <c r="B14" s="59">
        <v>0.3</v>
      </c>
      <c r="C14" s="60"/>
      <c r="D14" s="60">
        <v>21</v>
      </c>
      <c r="E14" s="61" t="s">
        <v>63</v>
      </c>
      <c r="F14" s="61" t="s">
        <v>81</v>
      </c>
      <c r="G14" s="61" t="s">
        <v>150</v>
      </c>
      <c r="H14" s="62">
        <v>24</v>
      </c>
    </row>
    <row r="15" spans="1:8" ht="15.75" x14ac:dyDescent="0.25">
      <c r="A15" s="58" t="s">
        <v>84</v>
      </c>
      <c r="B15" s="59">
        <v>0.4</v>
      </c>
      <c r="C15" s="60"/>
      <c r="D15" s="60">
        <v>24.5</v>
      </c>
      <c r="E15" s="61" t="s">
        <v>63</v>
      </c>
      <c r="F15" s="61" t="s">
        <v>81</v>
      </c>
      <c r="G15" s="61" t="s">
        <v>150</v>
      </c>
      <c r="H15" s="62">
        <v>24</v>
      </c>
    </row>
    <row r="16" spans="1:8" ht="15.75" x14ac:dyDescent="0.25">
      <c r="A16" s="58" t="s">
        <v>85</v>
      </c>
      <c r="B16" s="59">
        <v>0.5</v>
      </c>
      <c r="C16" s="60"/>
      <c r="D16" s="60" t="s">
        <v>63</v>
      </c>
      <c r="E16" s="61">
        <v>25.5</v>
      </c>
      <c r="F16" s="61" t="s">
        <v>78</v>
      </c>
      <c r="G16" s="61" t="s">
        <v>86</v>
      </c>
      <c r="H16" s="62">
        <v>12</v>
      </c>
    </row>
    <row r="17" spans="1:8" ht="15.75" x14ac:dyDescent="0.25">
      <c r="A17" s="58" t="s">
        <v>87</v>
      </c>
      <c r="B17" s="59">
        <v>0.4</v>
      </c>
      <c r="C17" s="60"/>
      <c r="D17" s="60" t="s">
        <v>63</v>
      </c>
      <c r="E17" s="61">
        <v>26</v>
      </c>
      <c r="F17" s="61" t="s">
        <v>78</v>
      </c>
      <c r="G17" s="61" t="s">
        <v>86</v>
      </c>
      <c r="H17" s="62">
        <v>10</v>
      </c>
    </row>
    <row r="18" spans="1:8" ht="15.75" x14ac:dyDescent="0.25">
      <c r="A18" s="58" t="s">
        <v>88</v>
      </c>
      <c r="B18" s="59">
        <v>0.6</v>
      </c>
      <c r="C18" s="60"/>
      <c r="D18" s="60" t="s">
        <v>63</v>
      </c>
      <c r="E18" s="61">
        <v>27</v>
      </c>
      <c r="F18" s="61" t="s">
        <v>81</v>
      </c>
      <c r="G18" s="61" t="s">
        <v>82</v>
      </c>
      <c r="H18" s="62">
        <v>6</v>
      </c>
    </row>
    <row r="19" spans="1:8" ht="15.75" x14ac:dyDescent="0.25">
      <c r="A19" s="58" t="s">
        <v>89</v>
      </c>
      <c r="B19" s="59">
        <v>0.5</v>
      </c>
      <c r="C19" s="60"/>
      <c r="D19" s="60" t="s">
        <v>63</v>
      </c>
      <c r="E19" s="61">
        <v>26</v>
      </c>
      <c r="F19" s="61" t="s">
        <v>81</v>
      </c>
      <c r="G19" s="61" t="s">
        <v>82</v>
      </c>
      <c r="H19" s="62">
        <v>10</v>
      </c>
    </row>
    <row r="20" spans="1:8" ht="15.75" x14ac:dyDescent="0.25">
      <c r="A20" s="58" t="s">
        <v>5</v>
      </c>
      <c r="B20" s="59">
        <v>0.4</v>
      </c>
      <c r="C20" s="60"/>
      <c r="D20" s="60" t="s">
        <v>63</v>
      </c>
      <c r="E20" s="61">
        <v>26</v>
      </c>
      <c r="F20" s="61" t="s">
        <v>81</v>
      </c>
      <c r="G20" s="61" t="s">
        <v>82</v>
      </c>
      <c r="H20" s="62">
        <v>10</v>
      </c>
    </row>
    <row r="21" spans="1:8" ht="15.75" x14ac:dyDescent="0.25">
      <c r="A21" s="58" t="s">
        <v>6</v>
      </c>
      <c r="B21" s="59">
        <v>0.4</v>
      </c>
      <c r="C21" s="60"/>
      <c r="D21" s="60" t="s">
        <v>63</v>
      </c>
      <c r="E21" s="61">
        <v>29</v>
      </c>
      <c r="F21" s="61" t="s">
        <v>81</v>
      </c>
      <c r="G21" s="61" t="s">
        <v>150</v>
      </c>
      <c r="H21" s="62">
        <v>10</v>
      </c>
    </row>
    <row r="22" spans="1:8" ht="15.75" x14ac:dyDescent="0.25">
      <c r="A22" s="58" t="s">
        <v>7</v>
      </c>
      <c r="B22" s="59">
        <v>0.4</v>
      </c>
      <c r="C22" s="60"/>
      <c r="D22" s="60" t="s">
        <v>63</v>
      </c>
      <c r="E22" s="61">
        <v>25</v>
      </c>
      <c r="F22" s="61" t="s">
        <v>78</v>
      </c>
      <c r="G22" s="61" t="s">
        <v>86</v>
      </c>
      <c r="H22" s="62">
        <v>14</v>
      </c>
    </row>
    <row r="23" spans="1:8" ht="15.75" x14ac:dyDescent="0.25">
      <c r="A23" s="66" t="s">
        <v>105</v>
      </c>
      <c r="B23" s="67">
        <v>0.2</v>
      </c>
      <c r="C23" s="60" t="s">
        <v>63</v>
      </c>
      <c r="D23" s="60" t="s">
        <v>63</v>
      </c>
      <c r="E23" s="60">
        <v>13</v>
      </c>
      <c r="F23" s="60"/>
      <c r="G23" s="60" t="s">
        <v>86</v>
      </c>
      <c r="H23" s="68"/>
    </row>
    <row r="24" spans="1:8" ht="15.75" x14ac:dyDescent="0.25">
      <c r="A24" s="58" t="s">
        <v>8</v>
      </c>
      <c r="B24" s="59">
        <v>0.4</v>
      </c>
      <c r="C24" s="60"/>
      <c r="D24" s="60" t="s">
        <v>63</v>
      </c>
      <c r="E24" s="61">
        <v>25</v>
      </c>
      <c r="F24" s="61" t="s">
        <v>78</v>
      </c>
      <c r="G24" s="61" t="s">
        <v>86</v>
      </c>
      <c r="H24" s="62">
        <v>10</v>
      </c>
    </row>
    <row r="25" spans="1:8" ht="15.75" x14ac:dyDescent="0.25">
      <c r="A25" s="58" t="s">
        <v>18</v>
      </c>
      <c r="B25" s="59">
        <v>0.3</v>
      </c>
      <c r="C25" s="60"/>
      <c r="D25" s="60">
        <v>26</v>
      </c>
      <c r="E25" s="61" t="s">
        <v>63</v>
      </c>
      <c r="F25" s="61" t="s">
        <v>81</v>
      </c>
      <c r="G25" s="61" t="s">
        <v>150</v>
      </c>
      <c r="H25" s="62">
        <v>30</v>
      </c>
    </row>
    <row r="26" spans="1:8" ht="15.75" x14ac:dyDescent="0.25">
      <c r="A26" s="58" t="s">
        <v>90</v>
      </c>
      <c r="B26" s="59">
        <v>0.3</v>
      </c>
      <c r="C26" s="60" t="s">
        <v>63</v>
      </c>
      <c r="D26" s="60" t="s">
        <v>63</v>
      </c>
      <c r="E26" s="61">
        <v>28</v>
      </c>
      <c r="F26" s="61" t="s">
        <v>81</v>
      </c>
      <c r="G26" s="61" t="s">
        <v>150</v>
      </c>
      <c r="H26" s="62"/>
    </row>
    <row r="27" spans="1:8" ht="15.75" x14ac:dyDescent="0.25">
      <c r="A27" s="58" t="s">
        <v>107</v>
      </c>
      <c r="B27" s="59">
        <v>0.55000000000000004</v>
      </c>
      <c r="C27" s="60" t="s">
        <v>63</v>
      </c>
      <c r="D27" s="60" t="s">
        <v>63</v>
      </c>
      <c r="E27" s="61">
        <v>25.5</v>
      </c>
      <c r="F27" s="61"/>
      <c r="G27" s="61"/>
      <c r="H27" s="62"/>
    </row>
    <row r="28" spans="1:8" ht="15.75" x14ac:dyDescent="0.25">
      <c r="A28" s="58" t="s">
        <v>119</v>
      </c>
      <c r="B28" s="59">
        <v>0.18</v>
      </c>
      <c r="C28" s="60" t="s">
        <v>63</v>
      </c>
      <c r="D28" s="60" t="s">
        <v>63</v>
      </c>
      <c r="E28" s="61">
        <v>14</v>
      </c>
      <c r="F28" s="61"/>
      <c r="G28" s="64" t="s">
        <v>82</v>
      </c>
      <c r="H28" s="62"/>
    </row>
    <row r="29" spans="1:8" ht="15.75" x14ac:dyDescent="0.25">
      <c r="A29" s="69" t="s">
        <v>156</v>
      </c>
      <c r="B29" s="59">
        <v>0.45</v>
      </c>
      <c r="C29" s="60" t="s">
        <v>63</v>
      </c>
      <c r="D29" s="60">
        <v>30</v>
      </c>
      <c r="E29" s="61" t="s">
        <v>63</v>
      </c>
      <c r="F29" s="61"/>
      <c r="G29" s="61" t="s">
        <v>86</v>
      </c>
      <c r="H29" s="62"/>
    </row>
    <row r="30" spans="1:8" ht="15.75" x14ac:dyDescent="0.25">
      <c r="A30" s="69" t="s">
        <v>157</v>
      </c>
      <c r="B30" s="59">
        <v>0.45</v>
      </c>
      <c r="C30" s="60" t="s">
        <v>63</v>
      </c>
      <c r="D30" s="60">
        <v>30</v>
      </c>
      <c r="E30" s="61" t="s">
        <v>63</v>
      </c>
      <c r="F30" s="61"/>
      <c r="G30" s="61" t="s">
        <v>86</v>
      </c>
      <c r="H30" s="62"/>
    </row>
    <row r="31" spans="1:8" ht="15.75" x14ac:dyDescent="0.25">
      <c r="A31" s="69" t="s">
        <v>169</v>
      </c>
      <c r="B31" s="59">
        <v>0.45</v>
      </c>
      <c r="C31" s="60"/>
      <c r="D31" s="60">
        <v>17</v>
      </c>
      <c r="E31" s="61"/>
      <c r="F31" s="61"/>
      <c r="G31" s="64"/>
      <c r="H31" s="62"/>
    </row>
    <row r="32" spans="1:8" ht="15.75" x14ac:dyDescent="0.25">
      <c r="A32" s="69" t="s">
        <v>158</v>
      </c>
      <c r="B32" s="59">
        <v>0.45</v>
      </c>
      <c r="C32" s="60" t="s">
        <v>63</v>
      </c>
      <c r="D32" s="60" t="s">
        <v>63</v>
      </c>
      <c r="E32" s="61">
        <v>20</v>
      </c>
      <c r="F32" s="61"/>
      <c r="G32" s="64" t="s">
        <v>150</v>
      </c>
      <c r="H32" s="62"/>
    </row>
    <row r="33" spans="1:8" ht="15.75" customHeight="1" x14ac:dyDescent="0.25">
      <c r="A33" s="58" t="s">
        <v>116</v>
      </c>
      <c r="B33" s="59" t="s">
        <v>170</v>
      </c>
      <c r="C33" s="60"/>
      <c r="D33" s="60" t="s">
        <v>171</v>
      </c>
      <c r="E33" s="61"/>
      <c r="F33" s="61"/>
      <c r="G33" s="61" t="s">
        <v>104</v>
      </c>
      <c r="H33" s="62"/>
    </row>
    <row r="34" spans="1:8" ht="15.75" x14ac:dyDescent="0.25">
      <c r="A34" s="173" t="s">
        <v>9</v>
      </c>
      <c r="B34" s="174"/>
      <c r="C34" s="174"/>
      <c r="D34" s="174"/>
      <c r="E34" s="174"/>
      <c r="F34" s="174"/>
      <c r="G34" s="174"/>
      <c r="H34" s="175"/>
    </row>
    <row r="35" spans="1:8" ht="15.75" x14ac:dyDescent="0.25">
      <c r="A35" s="58" t="s">
        <v>73</v>
      </c>
      <c r="B35" s="59">
        <v>0.4</v>
      </c>
      <c r="C35" s="70">
        <v>21.5</v>
      </c>
      <c r="D35" s="70">
        <v>22.5</v>
      </c>
      <c r="E35" s="61">
        <v>23.2</v>
      </c>
      <c r="F35" s="61" t="s">
        <v>78</v>
      </c>
      <c r="G35" s="61" t="s">
        <v>86</v>
      </c>
      <c r="H35" s="62">
        <v>14</v>
      </c>
    </row>
    <row r="36" spans="1:8" ht="15.75" x14ac:dyDescent="0.25">
      <c r="A36" s="58" t="s">
        <v>10</v>
      </c>
      <c r="B36" s="59">
        <v>0.35</v>
      </c>
      <c r="C36" s="70">
        <v>24.8</v>
      </c>
      <c r="D36" s="70">
        <v>25</v>
      </c>
      <c r="E36" s="61" t="s">
        <v>63</v>
      </c>
      <c r="F36" s="61" t="s">
        <v>78</v>
      </c>
      <c r="G36" s="61" t="s">
        <v>86</v>
      </c>
      <c r="H36" s="62">
        <v>14</v>
      </c>
    </row>
    <row r="37" spans="1:8" ht="15.75" x14ac:dyDescent="0.25">
      <c r="A37" s="58" t="s">
        <v>11</v>
      </c>
      <c r="B37" s="59">
        <v>0.35</v>
      </c>
      <c r="C37" s="70" t="s">
        <v>63</v>
      </c>
      <c r="D37" s="70">
        <v>22</v>
      </c>
      <c r="E37" s="61">
        <v>23.5</v>
      </c>
      <c r="F37" s="61" t="s">
        <v>78</v>
      </c>
      <c r="G37" s="61" t="s">
        <v>86</v>
      </c>
      <c r="H37" s="62">
        <v>10</v>
      </c>
    </row>
    <row r="38" spans="1:8" ht="15.75" x14ac:dyDescent="0.25">
      <c r="A38" s="58" t="s">
        <v>12</v>
      </c>
      <c r="B38" s="59">
        <v>0.4</v>
      </c>
      <c r="C38" s="70">
        <v>26</v>
      </c>
      <c r="D38" s="71">
        <v>28</v>
      </c>
      <c r="E38" s="63" t="s">
        <v>63</v>
      </c>
      <c r="F38" s="61" t="s">
        <v>78</v>
      </c>
      <c r="G38" s="61" t="s">
        <v>63</v>
      </c>
      <c r="H38" s="62">
        <v>14</v>
      </c>
    </row>
    <row r="39" spans="1:8" ht="15.75" x14ac:dyDescent="0.25">
      <c r="A39" s="58" t="s">
        <v>13</v>
      </c>
      <c r="B39" s="59">
        <v>0.4</v>
      </c>
      <c r="C39" s="70" t="s">
        <v>63</v>
      </c>
      <c r="D39" s="71">
        <v>45</v>
      </c>
      <c r="E39" s="63" t="s">
        <v>63</v>
      </c>
      <c r="F39" s="62" t="s">
        <v>78</v>
      </c>
      <c r="G39" s="72" t="s">
        <v>63</v>
      </c>
      <c r="H39" s="62">
        <v>6</v>
      </c>
    </row>
    <row r="40" spans="1:8" ht="15.75" x14ac:dyDescent="0.25">
      <c r="A40" s="58" t="s">
        <v>65</v>
      </c>
      <c r="B40" s="59">
        <v>0.1</v>
      </c>
      <c r="C40" s="70">
        <v>9</v>
      </c>
      <c r="D40" s="70">
        <v>10.5</v>
      </c>
      <c r="E40" s="63" t="s">
        <v>63</v>
      </c>
      <c r="F40" s="62" t="s">
        <v>91</v>
      </c>
      <c r="G40" s="62" t="s">
        <v>92</v>
      </c>
      <c r="H40" s="62">
        <v>20</v>
      </c>
    </row>
    <row r="41" spans="1:8" ht="15.75" x14ac:dyDescent="0.25">
      <c r="A41" s="58" t="s">
        <v>137</v>
      </c>
      <c r="B41" s="59">
        <v>0.1</v>
      </c>
      <c r="C41" s="70">
        <v>12</v>
      </c>
      <c r="D41" s="70">
        <v>13.5</v>
      </c>
      <c r="E41" s="63" t="s">
        <v>63</v>
      </c>
      <c r="F41" s="62"/>
      <c r="G41" s="62" t="s">
        <v>79</v>
      </c>
      <c r="H41" s="62"/>
    </row>
    <row r="42" spans="1:8" ht="15.75" x14ac:dyDescent="0.25">
      <c r="A42" s="58" t="s">
        <v>14</v>
      </c>
      <c r="B42" s="59">
        <v>0.1</v>
      </c>
      <c r="C42" s="70">
        <v>11</v>
      </c>
      <c r="D42" s="70">
        <v>12.5</v>
      </c>
      <c r="E42" s="63" t="s">
        <v>63</v>
      </c>
      <c r="F42" s="62" t="s">
        <v>91</v>
      </c>
      <c r="G42" s="62" t="s">
        <v>79</v>
      </c>
      <c r="H42" s="62">
        <v>20</v>
      </c>
    </row>
    <row r="43" spans="1:8" ht="15.75" x14ac:dyDescent="0.25">
      <c r="A43" s="58" t="s">
        <v>148</v>
      </c>
      <c r="B43" s="59">
        <v>7.0000000000000007E-2</v>
      </c>
      <c r="C43" s="70" t="s">
        <v>63</v>
      </c>
      <c r="D43" s="70">
        <v>15</v>
      </c>
      <c r="E43" s="63" t="s">
        <v>63</v>
      </c>
      <c r="F43" s="62" t="s">
        <v>91</v>
      </c>
      <c r="G43" s="62" t="s">
        <v>92</v>
      </c>
      <c r="H43" s="62">
        <v>20</v>
      </c>
    </row>
    <row r="44" spans="1:8" ht="15.75" x14ac:dyDescent="0.25">
      <c r="A44" s="58" t="s">
        <v>15</v>
      </c>
      <c r="B44" s="59">
        <v>0.1</v>
      </c>
      <c r="C44" s="70" t="s">
        <v>63</v>
      </c>
      <c r="D44" s="70">
        <v>19</v>
      </c>
      <c r="E44" s="63" t="s">
        <v>63</v>
      </c>
      <c r="F44" s="62" t="s">
        <v>91</v>
      </c>
      <c r="G44" s="62" t="s">
        <v>92</v>
      </c>
      <c r="H44" s="62"/>
    </row>
    <row r="45" spans="1:8" ht="15.75" x14ac:dyDescent="0.25">
      <c r="A45" s="66" t="s">
        <v>197</v>
      </c>
      <c r="B45" s="59">
        <v>0.05</v>
      </c>
      <c r="C45" s="70"/>
      <c r="D45" s="60">
        <v>7.5</v>
      </c>
      <c r="E45" s="63" t="s">
        <v>63</v>
      </c>
      <c r="F45" s="61"/>
      <c r="G45" s="64" t="s">
        <v>150</v>
      </c>
      <c r="H45" s="62"/>
    </row>
    <row r="46" spans="1:8" ht="15.75" x14ac:dyDescent="0.25">
      <c r="A46" s="66" t="s">
        <v>152</v>
      </c>
      <c r="B46" s="59">
        <v>0.4</v>
      </c>
      <c r="C46" s="70" t="s">
        <v>63</v>
      </c>
      <c r="D46" s="60">
        <v>23</v>
      </c>
      <c r="E46" s="63" t="s">
        <v>63</v>
      </c>
      <c r="F46" s="61"/>
      <c r="G46" s="64" t="s">
        <v>86</v>
      </c>
      <c r="H46" s="62"/>
    </row>
    <row r="47" spans="1:8" ht="15.75" x14ac:dyDescent="0.25">
      <c r="A47" s="66" t="s">
        <v>118</v>
      </c>
      <c r="B47" s="66">
        <v>7.4999999999999997E-2</v>
      </c>
      <c r="C47" s="66"/>
      <c r="D47" s="60">
        <v>17</v>
      </c>
      <c r="E47" s="66"/>
      <c r="F47" s="61"/>
      <c r="G47" s="61" t="s">
        <v>79</v>
      </c>
      <c r="H47" s="66"/>
    </row>
    <row r="48" spans="1:8" ht="15.75" x14ac:dyDescent="0.25">
      <c r="A48" s="173" t="s">
        <v>99</v>
      </c>
      <c r="B48" s="174"/>
      <c r="C48" s="174"/>
      <c r="D48" s="174"/>
      <c r="E48" s="174"/>
      <c r="F48" s="174"/>
      <c r="G48" s="174"/>
      <c r="H48" s="175"/>
    </row>
    <row r="49" spans="1:8" ht="15.75" x14ac:dyDescent="0.25">
      <c r="A49" s="58" t="s">
        <v>16</v>
      </c>
      <c r="B49" s="59">
        <v>0.09</v>
      </c>
      <c r="C49" s="70" t="s">
        <v>63</v>
      </c>
      <c r="D49" s="70">
        <v>18</v>
      </c>
      <c r="E49" s="63" t="s">
        <v>63</v>
      </c>
      <c r="F49" s="61" t="s">
        <v>78</v>
      </c>
      <c r="G49" s="61" t="s">
        <v>86</v>
      </c>
      <c r="H49" s="62">
        <v>30</v>
      </c>
    </row>
    <row r="50" spans="1:8" ht="15.75" x14ac:dyDescent="0.25">
      <c r="A50" s="58" t="s">
        <v>103</v>
      </c>
      <c r="B50" s="59">
        <v>0.09</v>
      </c>
      <c r="C50" s="70" t="s">
        <v>63</v>
      </c>
      <c r="D50" s="70">
        <v>18</v>
      </c>
      <c r="E50" s="63"/>
      <c r="F50" s="186" t="s">
        <v>78</v>
      </c>
      <c r="G50" s="186" t="s">
        <v>86</v>
      </c>
      <c r="H50" s="62">
        <v>30</v>
      </c>
    </row>
    <row r="51" spans="1:8" ht="15.75" x14ac:dyDescent="0.25">
      <c r="A51" s="58" t="s">
        <v>173</v>
      </c>
      <c r="B51" s="59">
        <v>0.09</v>
      </c>
      <c r="C51" s="70" t="s">
        <v>63</v>
      </c>
      <c r="D51" s="70">
        <v>20</v>
      </c>
      <c r="E51" s="63" t="s">
        <v>63</v>
      </c>
      <c r="F51" s="187"/>
      <c r="G51" s="187"/>
      <c r="H51" s="62"/>
    </row>
    <row r="52" spans="1:8" ht="15.75" x14ac:dyDescent="0.25">
      <c r="A52" s="58" t="s">
        <v>174</v>
      </c>
      <c r="B52" s="59">
        <v>0.09</v>
      </c>
      <c r="C52" s="70"/>
      <c r="D52" s="70">
        <v>16</v>
      </c>
      <c r="E52" s="63"/>
      <c r="F52" s="65"/>
      <c r="G52" s="65" t="s">
        <v>86</v>
      </c>
      <c r="H52" s="62"/>
    </row>
    <row r="53" spans="1:8" ht="15.75" x14ac:dyDescent="0.25">
      <c r="A53" s="58" t="s">
        <v>17</v>
      </c>
      <c r="B53" s="59">
        <v>7.0000000000000007E-2</v>
      </c>
      <c r="C53" s="60"/>
      <c r="D53" s="60">
        <v>18</v>
      </c>
      <c r="E53" s="61" t="s">
        <v>63</v>
      </c>
      <c r="F53" s="61" t="s">
        <v>78</v>
      </c>
      <c r="G53" s="61" t="s">
        <v>86</v>
      </c>
      <c r="H53" s="62">
        <v>40</v>
      </c>
    </row>
    <row r="54" spans="1:8" ht="15.75" x14ac:dyDescent="0.25">
      <c r="A54" s="58" t="s">
        <v>100</v>
      </c>
      <c r="B54" s="59">
        <v>7.0000000000000007E-2</v>
      </c>
      <c r="C54" s="60" t="s">
        <v>63</v>
      </c>
      <c r="D54" s="60">
        <v>18</v>
      </c>
      <c r="E54" s="61" t="s">
        <v>63</v>
      </c>
      <c r="F54" s="186" t="s">
        <v>78</v>
      </c>
      <c r="G54" s="186" t="s">
        <v>86</v>
      </c>
      <c r="H54" s="62">
        <v>40</v>
      </c>
    </row>
    <row r="55" spans="1:8" ht="15.75" x14ac:dyDescent="0.25">
      <c r="A55" s="58" t="s">
        <v>117</v>
      </c>
      <c r="B55" s="59">
        <v>7.0000000000000007E-2</v>
      </c>
      <c r="C55" s="60"/>
      <c r="D55" s="60">
        <v>17</v>
      </c>
      <c r="E55" s="61"/>
      <c r="F55" s="187"/>
      <c r="G55" s="187"/>
      <c r="H55" s="62"/>
    </row>
    <row r="56" spans="1:8" ht="15.75" x14ac:dyDescent="0.25">
      <c r="A56" s="173" t="s">
        <v>38</v>
      </c>
      <c r="B56" s="174"/>
      <c r="C56" s="174"/>
      <c r="D56" s="174"/>
      <c r="E56" s="174"/>
      <c r="F56" s="174"/>
      <c r="G56" s="174"/>
      <c r="H56" s="175"/>
    </row>
    <row r="57" spans="1:8" ht="15.75" x14ac:dyDescent="0.25">
      <c r="A57" s="58" t="s">
        <v>135</v>
      </c>
      <c r="B57" s="58">
        <v>0.5</v>
      </c>
      <c r="C57" s="60" t="s">
        <v>63</v>
      </c>
      <c r="D57" s="60">
        <v>40</v>
      </c>
      <c r="E57" s="60" t="s">
        <v>63</v>
      </c>
      <c r="F57" s="62" t="s">
        <v>63</v>
      </c>
      <c r="G57" s="72" t="s">
        <v>23</v>
      </c>
      <c r="H57" s="62" t="s">
        <v>63</v>
      </c>
    </row>
    <row r="58" spans="1:8" ht="15.75" x14ac:dyDescent="0.25">
      <c r="A58" s="58" t="s">
        <v>101</v>
      </c>
      <c r="B58" s="58">
        <v>0.3</v>
      </c>
      <c r="C58" s="60" t="s">
        <v>63</v>
      </c>
      <c r="D58" s="60">
        <v>19</v>
      </c>
      <c r="E58" s="60" t="s">
        <v>63</v>
      </c>
      <c r="F58" s="62" t="s">
        <v>63</v>
      </c>
      <c r="G58" s="72" t="s">
        <v>23</v>
      </c>
      <c r="H58" s="62" t="s">
        <v>63</v>
      </c>
    </row>
    <row r="59" spans="1:8" ht="15.75" x14ac:dyDescent="0.25">
      <c r="A59" s="58" t="s">
        <v>93</v>
      </c>
      <c r="B59" s="58">
        <v>0.3</v>
      </c>
      <c r="C59" s="60" t="s">
        <v>63</v>
      </c>
      <c r="D59" s="60">
        <v>16</v>
      </c>
      <c r="E59" s="60" t="s">
        <v>63</v>
      </c>
      <c r="F59" s="62" t="s">
        <v>63</v>
      </c>
      <c r="G59" s="72" t="s">
        <v>23</v>
      </c>
      <c r="H59" s="62" t="s">
        <v>63</v>
      </c>
    </row>
    <row r="60" spans="1:8" ht="15.75" x14ac:dyDescent="0.25">
      <c r="A60" s="58" t="s">
        <v>94</v>
      </c>
      <c r="B60" s="58">
        <v>0.5</v>
      </c>
      <c r="C60" s="60" t="s">
        <v>63</v>
      </c>
      <c r="D60" s="60">
        <v>15</v>
      </c>
      <c r="E60" s="60" t="s">
        <v>63</v>
      </c>
      <c r="F60" s="62" t="s">
        <v>63</v>
      </c>
      <c r="G60" s="62" t="s">
        <v>64</v>
      </c>
      <c r="H60" s="62" t="s">
        <v>63</v>
      </c>
    </row>
    <row r="61" spans="1:8" ht="15.75" x14ac:dyDescent="0.25">
      <c r="A61" s="58" t="s">
        <v>94</v>
      </c>
      <c r="B61" s="73">
        <v>1</v>
      </c>
      <c r="C61" s="60" t="s">
        <v>63</v>
      </c>
      <c r="D61" s="60">
        <v>30</v>
      </c>
      <c r="E61" s="60" t="s">
        <v>63</v>
      </c>
      <c r="F61" s="62" t="s">
        <v>63</v>
      </c>
      <c r="G61" s="62" t="s">
        <v>64</v>
      </c>
      <c r="H61" s="62" t="s">
        <v>63</v>
      </c>
    </row>
    <row r="62" spans="1:8" ht="15.75" x14ac:dyDescent="0.25">
      <c r="A62" s="173" t="s">
        <v>39</v>
      </c>
      <c r="B62" s="174"/>
      <c r="C62" s="174"/>
      <c r="D62" s="174"/>
      <c r="E62" s="174"/>
      <c r="F62" s="174"/>
      <c r="G62" s="174"/>
      <c r="H62" s="175"/>
    </row>
    <row r="63" spans="1:8" ht="15.75" x14ac:dyDescent="0.25">
      <c r="A63" s="66" t="s">
        <v>95</v>
      </c>
      <c r="B63" s="73">
        <v>1</v>
      </c>
      <c r="C63" s="176">
        <v>65</v>
      </c>
      <c r="D63" s="177"/>
      <c r="E63" s="178"/>
      <c r="F63" s="179" t="s">
        <v>69</v>
      </c>
      <c r="G63" s="180"/>
      <c r="H63" s="72"/>
    </row>
    <row r="64" spans="1:8" ht="15.75" x14ac:dyDescent="0.25">
      <c r="A64" s="66" t="s">
        <v>96</v>
      </c>
      <c r="B64" s="73">
        <v>1</v>
      </c>
      <c r="C64" s="176">
        <v>45</v>
      </c>
      <c r="D64" s="177"/>
      <c r="E64" s="178"/>
      <c r="F64" s="181"/>
      <c r="G64" s="182"/>
      <c r="H64" s="72"/>
    </row>
    <row r="65" spans="1:8" ht="15.75" x14ac:dyDescent="0.25">
      <c r="A65" s="74" t="s">
        <v>112</v>
      </c>
      <c r="B65" s="75" t="s">
        <v>136</v>
      </c>
      <c r="C65" s="76"/>
      <c r="D65" s="77">
        <v>70</v>
      </c>
      <c r="E65" s="78"/>
      <c r="F65" s="181"/>
      <c r="G65" s="182"/>
      <c r="H65" s="72"/>
    </row>
    <row r="66" spans="1:8" ht="15.75" x14ac:dyDescent="0.25">
      <c r="A66" s="74" t="s">
        <v>112</v>
      </c>
      <c r="B66" s="79">
        <v>1</v>
      </c>
      <c r="C66" s="76"/>
      <c r="D66" s="77">
        <v>90</v>
      </c>
      <c r="E66" s="78"/>
      <c r="F66" s="183"/>
      <c r="G66" s="184"/>
      <c r="H66" s="72"/>
    </row>
    <row r="67" spans="1:8" ht="15.75" x14ac:dyDescent="0.25">
      <c r="A67" s="74" t="s">
        <v>97</v>
      </c>
      <c r="B67" s="79">
        <v>1</v>
      </c>
      <c r="C67" s="176">
        <v>95</v>
      </c>
      <c r="D67" s="177"/>
      <c r="E67" s="178"/>
      <c r="F67" s="179" t="s">
        <v>98</v>
      </c>
      <c r="G67" s="180"/>
      <c r="H67" s="72"/>
    </row>
    <row r="68" spans="1:8" ht="15.75" x14ac:dyDescent="0.25">
      <c r="A68" s="74" t="s">
        <v>97</v>
      </c>
      <c r="B68" s="75" t="s">
        <v>136</v>
      </c>
      <c r="C68" s="190">
        <v>74</v>
      </c>
      <c r="D68" s="191"/>
      <c r="E68" s="192"/>
      <c r="F68" s="183"/>
      <c r="G68" s="184"/>
      <c r="H68" s="72"/>
    </row>
    <row r="69" spans="1:8" ht="17.25" customHeight="1" x14ac:dyDescent="0.25">
      <c r="A69" s="66" t="s">
        <v>159</v>
      </c>
      <c r="B69" s="58">
        <v>0.5</v>
      </c>
      <c r="C69" s="176">
        <v>60</v>
      </c>
      <c r="D69" s="177"/>
      <c r="E69" s="178"/>
      <c r="F69" s="188" t="s">
        <v>143</v>
      </c>
      <c r="G69" s="189"/>
      <c r="H69" s="72"/>
    </row>
    <row r="70" spans="1:8" ht="15.75" x14ac:dyDescent="0.25">
      <c r="A70" s="66" t="s">
        <v>160</v>
      </c>
      <c r="B70" s="58">
        <v>0.5</v>
      </c>
      <c r="C70" s="176">
        <v>62</v>
      </c>
      <c r="D70" s="177"/>
      <c r="E70" s="178"/>
      <c r="F70" s="188" t="s">
        <v>143</v>
      </c>
      <c r="G70" s="189"/>
      <c r="H70" s="72"/>
    </row>
  </sheetData>
  <mergeCells count="32">
    <mergeCell ref="C69:E69"/>
    <mergeCell ref="F69:G69"/>
    <mergeCell ref="C70:E70"/>
    <mergeCell ref="F70:G70"/>
    <mergeCell ref="C67:E67"/>
    <mergeCell ref="F67:G68"/>
    <mergeCell ref="C68:E68"/>
    <mergeCell ref="A62:H62"/>
    <mergeCell ref="C63:E63"/>
    <mergeCell ref="C64:E64"/>
    <mergeCell ref="F63:G66"/>
    <mergeCell ref="A5:H5"/>
    <mergeCell ref="A34:H34"/>
    <mergeCell ref="A48:H48"/>
    <mergeCell ref="A56:H56"/>
    <mergeCell ref="F6:F7"/>
    <mergeCell ref="G6:G7"/>
    <mergeCell ref="F10:F11"/>
    <mergeCell ref="F54:F55"/>
    <mergeCell ref="G54:G55"/>
    <mergeCell ref="G10:G11"/>
    <mergeCell ref="G50:G51"/>
    <mergeCell ref="F50:F51"/>
    <mergeCell ref="B1:H1"/>
    <mergeCell ref="A2:H2"/>
    <mergeCell ref="A3:A4"/>
    <mergeCell ref="B3:B4"/>
    <mergeCell ref="C3:C4"/>
    <mergeCell ref="D3:D4"/>
    <mergeCell ref="E3:E4"/>
    <mergeCell ref="F3:G3"/>
    <mergeCell ref="H3:H4"/>
  </mergeCells>
  <pageMargins left="0.31496062992125984" right="0.31496062992125984" top="0.15748031496062992" bottom="0.15748031496062992" header="0.31496062992125984" footer="0.31496062992125984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кондитерская</vt:lpstr>
      <vt:lpstr>ХБ</vt:lpstr>
      <vt:lpstr>Лист1</vt:lpstr>
    </vt:vector>
  </TitlesOfParts>
  <Company>CorporatE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2018-05-11T03:30:45Z</cp:lastPrinted>
  <dcterms:created xsi:type="dcterms:W3CDTF">2012-10-05T08:50:08Z</dcterms:created>
  <dcterms:modified xsi:type="dcterms:W3CDTF">2018-05-14T03:17:37Z</dcterms:modified>
</cp:coreProperties>
</file>